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7490" windowHeight="11760" activeTab="0"/>
  </bookViews>
  <sheets>
    <sheet name="Ergebniseingabe" sheetId="1" r:id="rId1"/>
    <sheet name=" " sheetId="2" state="veryHidden" r:id="rId2"/>
    <sheet name="Tabelle1" sheetId="3" r:id="rId3"/>
  </sheets>
  <definedNames>
    <definedName name="Ändern">' '!$U$3:$W$6</definedName>
    <definedName name="_xlnm.Print_Area" localSheetId="0">'Ergebniseingabe'!$A$1:$BO$223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104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117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77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9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<sst xmlns="http://schemas.openxmlformats.org/spreadsheetml/2006/main" count="344" uniqueCount="133">
  <si>
    <t>Uhr</t>
  </si>
  <si>
    <t>Spielzeit:</t>
  </si>
  <si>
    <t>x</t>
  </si>
  <si>
    <t>Wechselzeit:</t>
  </si>
  <si>
    <t>Teilnehmende Mannschaften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</si>
  <si>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</si>
  <si>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</si>
  <si>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</si>
  <si>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</si>
  <si>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</si>
  <si>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</si>
  <si>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</si>
  <si>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</si>
  <si>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</si>
  <si>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</si>
  <si>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</si>
  <si>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</si>
  <si>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</si>
  <si>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</si>
  <si>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</si>
  <si>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</si>
  <si>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</si>
  <si>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</si>
  <si>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</si>
  <si>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</si>
  <si>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</si>
  <si>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</si>
  <si>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</si>
  <si>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</si>
  <si>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</si>
  <si>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</si>
  <si>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</si>
  <si>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</si>
  <si>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</si>
  <si>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</si>
  <si>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</si>
  <si>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</si>
  <si>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</si>
  <si>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</si>
  <si>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</si>
  <si>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</si>
  <si>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</si>
  <si>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</si>
  <si>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</si>
  <si>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</si>
  <si>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Uhrzeit:</t>
  </si>
  <si>
    <t>Uhrzeit</t>
  </si>
  <si>
    <t>Vorrunde</t>
  </si>
  <si>
    <t>Tabellen Vorrunde</t>
  </si>
  <si>
    <t>SV 1930 Rosellen e.V.</t>
  </si>
  <si>
    <t>Gruppe B</t>
  </si>
  <si>
    <t>Gruppe A</t>
  </si>
  <si>
    <t>Bezirkssportanlage Rosellen, Rosellener Schulstr.</t>
  </si>
  <si>
    <t>SV Rosellen 1</t>
  </si>
  <si>
    <t>Gruppe C</t>
  </si>
  <si>
    <t>Gruppe D</t>
  </si>
  <si>
    <t>C</t>
  </si>
  <si>
    <t>D</t>
  </si>
  <si>
    <t>5.</t>
  </si>
  <si>
    <t>6.</t>
  </si>
  <si>
    <t>7.</t>
  </si>
  <si>
    <t>8.</t>
  </si>
  <si>
    <t>1. Viertelfinale</t>
  </si>
  <si>
    <t>2. Viertelfinale</t>
  </si>
  <si>
    <t>3. Viertelfinale</t>
  </si>
  <si>
    <t>4. Viertelfinale</t>
  </si>
  <si>
    <t>Sieger 1. Viertelfinale</t>
  </si>
  <si>
    <t>Sieger 3. Viertelfinale</t>
  </si>
  <si>
    <t>Sieger 2. Viertelfinale</t>
  </si>
  <si>
    <t>Sieger 4. Viertelfinale</t>
  </si>
  <si>
    <t>1. Gruppe C</t>
  </si>
  <si>
    <t>2. Gruppe D</t>
  </si>
  <si>
    <t>2. Gruppe C</t>
  </si>
  <si>
    <t>1. Gruppe D</t>
  </si>
  <si>
    <t>4. Gruppe A</t>
  </si>
  <si>
    <t>4. Gruppe B</t>
  </si>
  <si>
    <t>4. Gruppe C</t>
  </si>
  <si>
    <t>4. Gruppe D</t>
  </si>
  <si>
    <t>3. Gruppe A</t>
  </si>
  <si>
    <t>3. Gruppe B</t>
  </si>
  <si>
    <t>3. Gruppe C</t>
  </si>
  <si>
    <t>3. Gruppe D</t>
  </si>
  <si>
    <t>SG Orken-Noithausen</t>
  </si>
  <si>
    <t>Platzierungsspiel 5-8</t>
  </si>
  <si>
    <t>Verlierer 1. Viertelfinale</t>
  </si>
  <si>
    <t>Verlierer 3. Viertelfinale</t>
  </si>
  <si>
    <t>Verlierer 2. Viertelfinale</t>
  </si>
  <si>
    <t>Verlierer 4. Viertelfinale</t>
  </si>
  <si>
    <t>Spiel um Platz 7</t>
  </si>
  <si>
    <t>Spiel um Platz 5</t>
  </si>
  <si>
    <t>Verlierer Spiel 31</t>
  </si>
  <si>
    <t>Verlierer Spiel 33</t>
  </si>
  <si>
    <t>Sieger Spiel 31</t>
  </si>
  <si>
    <t>Sieger Spiel 33</t>
  </si>
  <si>
    <t>Platzierungsspiel Platz 9-16</t>
  </si>
  <si>
    <t>Verlierer Spiel 29</t>
  </si>
  <si>
    <t>Verlierer Spiel 30</t>
  </si>
  <si>
    <t>Spiel um Platz 15</t>
  </si>
  <si>
    <t>Spiel um Platz 13</t>
  </si>
  <si>
    <t>Sieger Spiel 29</t>
  </si>
  <si>
    <t>Sieger Spiel 30</t>
  </si>
  <si>
    <t>Spiel um Platz 11</t>
  </si>
  <si>
    <t>Spiel um Platz 9</t>
  </si>
  <si>
    <t>Verlierer Spiel 32</t>
  </si>
  <si>
    <t>Sieger Spiel 32</t>
  </si>
  <si>
    <t>Verlierer Spiel 35</t>
  </si>
  <si>
    <t>Sieger Spiel 35</t>
  </si>
  <si>
    <t>9.</t>
  </si>
  <si>
    <t>10.</t>
  </si>
  <si>
    <t>11.</t>
  </si>
  <si>
    <t>12.</t>
  </si>
  <si>
    <t>13.</t>
  </si>
  <si>
    <t>14.</t>
  </si>
  <si>
    <t>15.</t>
  </si>
  <si>
    <t>16.</t>
  </si>
  <si>
    <t>F-2007 Turnier</t>
  </si>
  <si>
    <t>Paul Braun-Cup 2016</t>
  </si>
  <si>
    <t>SVR - F1</t>
  </si>
  <si>
    <t>SSV Berghausen</t>
  </si>
  <si>
    <t>SG Orken/Noithausen</t>
  </si>
  <si>
    <t>Spvg Wesseling-Urfeld</t>
  </si>
  <si>
    <t>SuS 08 Krefeld</t>
  </si>
  <si>
    <t>SG Romm./Gilbach</t>
  </si>
  <si>
    <t>SVG Weissenberg</t>
  </si>
  <si>
    <t xml:space="preserve">SC Blau-Weiß 06 Köln </t>
  </si>
  <si>
    <t>TuS Reuschenberg</t>
  </si>
  <si>
    <t>TS Struck</t>
  </si>
  <si>
    <t xml:space="preserve">1. FC Monheim </t>
  </si>
  <si>
    <t>BV 04 Düsseldorf</t>
  </si>
  <si>
    <t>FC Zons</t>
  </si>
  <si>
    <t>SF Neersbroich</t>
  </si>
  <si>
    <t xml:space="preserve">Djk Viktoria Frechen </t>
  </si>
  <si>
    <t>FC Fortuna Köln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</si>
</sst>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;;;"/>
    <numFmt numFmtId="172" formatCode="0&quot;.&quot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0\ &quot;min&quot;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72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Alignment="1" applyProtection="1">
      <alignment vertical="center"/>
      <protection hidden="1"/>
    </xf>
    <xf numFmtId="174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left" vertical="center" shrinkToFit="1"/>
      <protection locked="0"/>
    </xf>
    <xf numFmtId="170" fontId="27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vertical="center"/>
      <protection hidden="1"/>
    </xf>
    <xf numFmtId="0" fontId="4" fillId="0" borderId="14" xfId="0" applyNumberFormat="1" applyFont="1" applyFill="1" applyBorder="1" applyAlignment="1" applyProtection="1">
      <alignment vertical="center"/>
      <protection hidden="1"/>
    </xf>
    <xf numFmtId="0" fontId="33" fillId="0" borderId="14" xfId="0" applyNumberFormat="1" applyFont="1" applyFill="1" applyBorder="1" applyAlignment="1" applyProtection="1">
      <alignment horizontal="center" vertical="center"/>
      <protection hidden="1"/>
    </xf>
    <xf numFmtId="0" fontId="33" fillId="0" borderId="14" xfId="0" applyNumberFormat="1" applyFont="1" applyBorder="1" applyAlignment="1" applyProtection="1">
      <alignment horizontal="center" vertical="center"/>
      <protection hidden="1"/>
    </xf>
    <xf numFmtId="0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4" fillId="0" borderId="15" xfId="0" applyNumberFormat="1" applyFont="1" applyBorder="1" applyAlignment="1" applyProtection="1">
      <alignment vertical="center"/>
      <protection hidden="1"/>
    </xf>
    <xf numFmtId="0" fontId="4" fillId="0" borderId="16" xfId="0" applyNumberFormat="1" applyFont="1" applyBorder="1" applyAlignment="1" applyProtection="1">
      <alignment vertical="center"/>
      <protection hidden="1"/>
    </xf>
    <xf numFmtId="0" fontId="4" fillId="0" borderId="15" xfId="0" applyNumberFormat="1" applyFont="1" applyFill="1" applyBorder="1" applyAlignment="1" applyProtection="1">
      <alignment vertical="center"/>
      <protection hidden="1"/>
    </xf>
    <xf numFmtId="0" fontId="33" fillId="0" borderId="16" xfId="0" applyNumberFormat="1" applyFont="1" applyBorder="1" applyAlignment="1" applyProtection="1">
      <alignment horizontal="center" vertical="center"/>
      <protection hidden="1"/>
    </xf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7" xfId="0" applyFont="1" applyBorder="1" applyAlignment="1" applyProtection="1">
      <alignment horizontal="center"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70" fillId="33" borderId="18" xfId="0" applyFont="1" applyFill="1" applyBorder="1" applyAlignment="1">
      <alignment/>
    </xf>
    <xf numFmtId="0" fontId="70" fillId="0" borderId="15" xfId="0" applyFont="1" applyFill="1" applyBorder="1" applyAlignment="1">
      <alignment horizontal="left"/>
    </xf>
    <xf numFmtId="0" fontId="70" fillId="0" borderId="15" xfId="0" applyFont="1" applyFill="1" applyBorder="1" applyAlignment="1">
      <alignment/>
    </xf>
    <xf numFmtId="0" fontId="70" fillId="34" borderId="15" xfId="0" applyFont="1" applyFill="1" applyBorder="1" applyAlignment="1">
      <alignment/>
    </xf>
    <xf numFmtId="0" fontId="70" fillId="34" borderId="15" xfId="0" applyFont="1" applyFill="1" applyBorder="1" applyAlignment="1">
      <alignment horizontal="left"/>
    </xf>
    <xf numFmtId="0" fontId="70" fillId="35" borderId="19" xfId="0" applyFont="1" applyFill="1" applyBorder="1" applyAlignment="1">
      <alignment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27" fillId="0" borderId="25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center" vertical="center"/>
      <protection hidden="1"/>
    </xf>
    <xf numFmtId="0" fontId="27" fillId="0" borderId="30" xfId="0" applyFont="1" applyFill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166" fontId="27" fillId="0" borderId="29" xfId="0" applyNumberFormat="1" applyFont="1" applyFill="1" applyBorder="1" applyAlignment="1" applyProtection="1">
      <alignment horizontal="center" vertical="center"/>
      <protection hidden="1"/>
    </xf>
    <xf numFmtId="166" fontId="27" fillId="0" borderId="30" xfId="0" applyNumberFormat="1" applyFont="1" applyFill="1" applyBorder="1" applyAlignment="1" applyProtection="1">
      <alignment horizontal="center" vertical="center"/>
      <protection hidden="1"/>
    </xf>
    <xf numFmtId="166" fontId="27" fillId="0" borderId="26" xfId="0" applyNumberFormat="1" applyFont="1" applyFill="1" applyBorder="1" applyAlignment="1" applyProtection="1">
      <alignment horizontal="center" vertical="center"/>
      <protection hidden="1"/>
    </xf>
    <xf numFmtId="166" fontId="27" fillId="0" borderId="31" xfId="0" applyNumberFormat="1" applyFont="1" applyFill="1" applyBorder="1" applyAlignment="1" applyProtection="1">
      <alignment horizontal="center" vertical="center"/>
      <protection hidden="1"/>
    </xf>
    <xf numFmtId="166" fontId="27" fillId="0" borderId="13" xfId="0" applyNumberFormat="1" applyFont="1" applyFill="1" applyBorder="1" applyAlignment="1" applyProtection="1">
      <alignment horizontal="center" vertical="center"/>
      <protection hidden="1"/>
    </xf>
    <xf numFmtId="166" fontId="27" fillId="0" borderId="28" xfId="0" applyNumberFormat="1" applyFont="1" applyFill="1" applyBorder="1" applyAlignment="1" applyProtection="1">
      <alignment horizontal="center" vertical="center"/>
      <protection hidden="1"/>
    </xf>
    <xf numFmtId="0" fontId="27" fillId="0" borderId="32" xfId="0" applyFont="1" applyFill="1" applyBorder="1" applyAlignment="1" applyProtection="1">
      <alignment horizontal="left" vertical="center"/>
      <protection hidden="1" locked="0"/>
    </xf>
    <xf numFmtId="0" fontId="27" fillId="0" borderId="12" xfId="0" applyFont="1" applyFill="1" applyBorder="1" applyAlignment="1" applyProtection="1">
      <alignment horizontal="left" vertical="center"/>
      <protection hidden="1" locked="0"/>
    </xf>
    <xf numFmtId="0" fontId="27" fillId="0" borderId="33" xfId="0" applyFont="1" applyFill="1" applyBorder="1" applyAlignment="1" applyProtection="1">
      <alignment horizontal="left" vertical="center"/>
      <protection hidden="1" locked="0"/>
    </xf>
    <xf numFmtId="170" fontId="27" fillId="0" borderId="32" xfId="0" applyNumberFormat="1" applyFont="1" applyFill="1" applyBorder="1" applyAlignment="1" applyProtection="1">
      <alignment horizontal="right" vertical="center"/>
      <protection locked="0"/>
    </xf>
    <xf numFmtId="170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hidden="1"/>
    </xf>
    <xf numFmtId="0" fontId="28" fillId="33" borderId="35" xfId="0" applyFont="1" applyFill="1" applyBorder="1" applyAlignment="1" applyProtection="1">
      <alignment horizontal="center" vertical="center"/>
      <protection hidden="1"/>
    </xf>
    <xf numFmtId="0" fontId="28" fillId="33" borderId="36" xfId="0" applyFont="1" applyFill="1" applyBorder="1" applyAlignment="1" applyProtection="1">
      <alignment horizontal="center" vertical="center"/>
      <protection hidden="1"/>
    </xf>
    <xf numFmtId="0" fontId="28" fillId="33" borderId="37" xfId="0" applyFont="1" applyFill="1" applyBorder="1" applyAlignment="1" applyProtection="1">
      <alignment horizontal="center" vertical="center"/>
      <protection hidden="1"/>
    </xf>
    <xf numFmtId="0" fontId="28" fillId="33" borderId="38" xfId="0" applyFont="1" applyFill="1" applyBorder="1" applyAlignment="1" applyProtection="1">
      <alignment horizontal="center" vertical="center"/>
      <protection hidden="1"/>
    </xf>
    <xf numFmtId="0" fontId="28" fillId="33" borderId="39" xfId="0" applyFont="1" applyFill="1" applyBorder="1" applyAlignment="1" applyProtection="1">
      <alignment horizontal="center" vertical="center"/>
      <protection hidden="1"/>
    </xf>
    <xf numFmtId="0" fontId="0" fillId="33" borderId="36" xfId="0" applyFill="1" applyBorder="1" applyAlignment="1" applyProtection="1">
      <alignment horizontal="center" vertical="center"/>
      <protection hidden="1"/>
    </xf>
    <xf numFmtId="0" fontId="0" fillId="33" borderId="37" xfId="0" applyFill="1" applyBorder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28" fillId="36" borderId="36" xfId="0" applyFont="1" applyFill="1" applyBorder="1" applyAlignment="1" applyProtection="1">
      <alignment horizontal="center" vertical="center"/>
      <protection hidden="1"/>
    </xf>
    <xf numFmtId="0" fontId="28" fillId="36" borderId="37" xfId="0" applyFont="1" applyFill="1" applyBorder="1" applyAlignment="1" applyProtection="1">
      <alignment horizontal="center" vertical="center"/>
      <protection hidden="1"/>
    </xf>
    <xf numFmtId="0" fontId="28" fillId="36" borderId="38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8" fillId="14" borderId="42" xfId="0" applyFont="1" applyFill="1" applyBorder="1" applyAlignment="1" applyProtection="1">
      <alignment horizontal="center" vertical="center"/>
      <protection hidden="1"/>
    </xf>
    <xf numFmtId="0" fontId="28" fillId="14" borderId="38" xfId="0" applyFont="1" applyFill="1" applyBorder="1" applyAlignment="1" applyProtection="1">
      <alignment horizontal="center" vertical="center"/>
      <protection hidden="1"/>
    </xf>
    <xf numFmtId="0" fontId="28" fillId="14" borderId="36" xfId="0" applyFont="1" applyFill="1" applyBorder="1" applyAlignment="1" applyProtection="1">
      <alignment horizontal="center" vertical="center"/>
      <protection hidden="1"/>
    </xf>
    <xf numFmtId="0" fontId="28" fillId="14" borderId="37" xfId="0" applyFont="1" applyFill="1" applyBorder="1" applyAlignment="1" applyProtection="1">
      <alignment horizontal="center" vertical="center"/>
      <protection hidden="1"/>
    </xf>
    <xf numFmtId="0" fontId="0" fillId="14" borderId="36" xfId="0" applyFont="1" applyFill="1" applyBorder="1" applyAlignment="1" applyProtection="1">
      <alignment horizontal="center" vertical="center"/>
      <protection hidden="1"/>
    </xf>
    <xf numFmtId="0" fontId="0" fillId="14" borderId="37" xfId="0" applyFont="1" applyFill="1" applyBorder="1" applyAlignment="1" applyProtection="1">
      <alignment horizontal="center" vertical="center"/>
      <protection hidden="1"/>
    </xf>
    <xf numFmtId="0" fontId="0" fillId="14" borderId="40" xfId="0" applyFont="1" applyFill="1" applyBorder="1" applyAlignment="1" applyProtection="1">
      <alignment horizontal="center" vertical="center"/>
      <protection hidden="1"/>
    </xf>
    <xf numFmtId="20" fontId="27" fillId="0" borderId="43" xfId="0" applyNumberFormat="1" applyFont="1" applyFill="1" applyBorder="1" applyAlignment="1" applyProtection="1">
      <alignment horizontal="center" vertical="center"/>
      <protection hidden="1"/>
    </xf>
    <xf numFmtId="20" fontId="27" fillId="0" borderId="17" xfId="0" applyNumberFormat="1" applyFont="1" applyFill="1" applyBorder="1" applyAlignment="1" applyProtection="1">
      <alignment horizontal="center" vertical="center"/>
      <protection hidden="1"/>
    </xf>
    <xf numFmtId="20" fontId="27" fillId="0" borderId="44" xfId="0" applyNumberFormat="1" applyFont="1" applyFill="1" applyBorder="1" applyAlignment="1" applyProtection="1">
      <alignment horizontal="center" vertical="center"/>
      <protection hidden="1"/>
    </xf>
    <xf numFmtId="0" fontId="27" fillId="37" borderId="43" xfId="0" applyFont="1" applyFill="1" applyBorder="1" applyAlignment="1" applyProtection="1">
      <alignment horizontal="center" vertical="center" shrinkToFit="1"/>
      <protection hidden="1" locked="0"/>
    </xf>
    <xf numFmtId="0" fontId="27" fillId="37" borderId="17" xfId="0" applyFont="1" applyFill="1" applyBorder="1" applyAlignment="1" applyProtection="1">
      <alignment horizontal="center" vertical="center" shrinkToFit="1"/>
      <protection hidden="1" locked="0"/>
    </xf>
    <xf numFmtId="0" fontId="27" fillId="37" borderId="44" xfId="0" applyFont="1" applyFill="1" applyBorder="1" applyAlignment="1" applyProtection="1">
      <alignment horizontal="center" vertical="center" shrinkToFit="1"/>
      <protection hidden="1" locked="0"/>
    </xf>
    <xf numFmtId="0" fontId="27" fillId="0" borderId="45" xfId="0" applyFont="1" applyBorder="1" applyAlignment="1" applyProtection="1">
      <alignment horizontal="center" vertical="center" shrinkToFit="1"/>
      <protection hidden="1" locked="0"/>
    </xf>
    <xf numFmtId="0" fontId="27" fillId="0" borderId="19" xfId="0" applyFont="1" applyBorder="1" applyAlignment="1" applyProtection="1">
      <alignment horizontal="center" vertical="center" shrinkToFit="1"/>
      <protection hidden="1" locked="0"/>
    </xf>
    <xf numFmtId="0" fontId="27" fillId="0" borderId="43" xfId="0" applyFont="1" applyBorder="1" applyAlignment="1" applyProtection="1">
      <alignment horizontal="center" vertical="center" shrinkToFit="1"/>
      <protection hidden="1" locked="0"/>
    </xf>
    <xf numFmtId="0" fontId="27" fillId="0" borderId="17" xfId="0" applyFont="1" applyBorder="1" applyAlignment="1" applyProtection="1">
      <alignment horizontal="center" vertical="center" shrinkToFit="1"/>
      <protection hidden="1" locked="0"/>
    </xf>
    <xf numFmtId="0" fontId="27" fillId="0" borderId="44" xfId="0" applyFont="1" applyBorder="1" applyAlignment="1" applyProtection="1">
      <alignment horizontal="center" vertical="center" shrinkToFit="1"/>
      <protection hidden="1" locked="0"/>
    </xf>
    <xf numFmtId="0" fontId="27" fillId="0" borderId="16" xfId="0" applyFont="1" applyBorder="1" applyAlignment="1" applyProtection="1">
      <alignment horizontal="left" vertical="center" shrinkToFit="1"/>
      <protection hidden="1"/>
    </xf>
    <xf numFmtId="0" fontId="27" fillId="0" borderId="46" xfId="0" applyFont="1" applyBorder="1" applyAlignment="1" applyProtection="1">
      <alignment horizontal="left" vertical="center" shrinkToFit="1"/>
      <protection hidden="1"/>
    </xf>
    <xf numFmtId="0" fontId="25" fillId="0" borderId="47" xfId="0" applyFont="1" applyBorder="1" applyAlignment="1" applyProtection="1">
      <alignment horizontal="left" vertical="center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5" fillId="0" borderId="24" xfId="0" applyFont="1" applyBorder="1" applyAlignment="1" applyProtection="1">
      <alignment horizontal="left" vertical="center" shrinkToFit="1"/>
      <protection locked="0"/>
    </xf>
    <xf numFmtId="0" fontId="25" fillId="0" borderId="48" xfId="0" applyFont="1" applyBorder="1" applyAlignment="1" applyProtection="1">
      <alignment horizontal="left" vertical="center" shrinkToFit="1"/>
      <protection locked="0"/>
    </xf>
    <xf numFmtId="0" fontId="25" fillId="0" borderId="17" xfId="0" applyFont="1" applyBorder="1" applyAlignment="1" applyProtection="1">
      <alignment horizontal="left" vertical="center" shrinkToFit="1"/>
      <protection locked="0"/>
    </xf>
    <xf numFmtId="0" fontId="25" fillId="0" borderId="49" xfId="0" applyFont="1" applyBorder="1" applyAlignment="1" applyProtection="1">
      <alignment horizontal="left" vertical="center" shrinkToFit="1"/>
      <protection locked="0"/>
    </xf>
    <xf numFmtId="0" fontId="35" fillId="37" borderId="36" xfId="0" applyFont="1" applyFill="1" applyBorder="1" applyAlignment="1" applyProtection="1">
      <alignment horizontal="center" vertical="center"/>
      <protection hidden="1"/>
    </xf>
    <xf numFmtId="0" fontId="35" fillId="37" borderId="37" xfId="0" applyFont="1" applyFill="1" applyBorder="1" applyAlignment="1" applyProtection="1">
      <alignment horizontal="center" vertical="center"/>
      <protection hidden="1"/>
    </xf>
    <xf numFmtId="0" fontId="35" fillId="37" borderId="38" xfId="0" applyFont="1" applyFill="1" applyBorder="1" applyAlignment="1" applyProtection="1">
      <alignment horizontal="center" vertical="center"/>
      <protection hidden="1"/>
    </xf>
    <xf numFmtId="166" fontId="27" fillId="0" borderId="20" xfId="0" applyNumberFormat="1" applyFont="1" applyFill="1" applyBorder="1" applyAlignment="1" applyProtection="1">
      <alignment horizontal="center" vertical="center"/>
      <protection hidden="1"/>
    </xf>
    <xf numFmtId="166" fontId="27" fillId="0" borderId="10" xfId="0" applyNumberFormat="1" applyFont="1" applyFill="1" applyBorder="1" applyAlignment="1" applyProtection="1">
      <alignment horizontal="center" vertical="center"/>
      <protection hidden="1"/>
    </xf>
    <xf numFmtId="166" fontId="27" fillId="0" borderId="50" xfId="0" applyNumberFormat="1" applyFont="1" applyFill="1" applyBorder="1" applyAlignment="1" applyProtection="1">
      <alignment horizontal="center" vertical="center"/>
      <protection hidden="1"/>
    </xf>
    <xf numFmtId="170" fontId="27" fillId="0" borderId="43" xfId="0" applyNumberFormat="1" applyFont="1" applyFill="1" applyBorder="1" applyAlignment="1" applyProtection="1">
      <alignment horizontal="right" vertical="center"/>
      <protection locked="0"/>
    </xf>
    <xf numFmtId="170" fontId="27" fillId="0" borderId="17" xfId="0" applyNumberFormat="1" applyFont="1" applyFill="1" applyBorder="1" applyAlignment="1" applyProtection="1">
      <alignment horizontal="right" vertical="center"/>
      <protection locked="0"/>
    </xf>
    <xf numFmtId="0" fontId="27" fillId="0" borderId="51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0" fontId="25" fillId="38" borderId="33" xfId="0" applyFont="1" applyFill="1" applyBorder="1" applyAlignment="1" applyProtection="1">
      <alignment horizontal="center" vertical="center" shrinkToFit="1"/>
      <protection hidden="1"/>
    </xf>
    <xf numFmtId="0" fontId="25" fillId="38" borderId="52" xfId="0" applyFont="1" applyFill="1" applyBorder="1" applyAlignment="1" applyProtection="1">
      <alignment horizontal="center" vertical="center" shrinkToFit="1"/>
      <protection hidden="1"/>
    </xf>
    <xf numFmtId="0" fontId="27" fillId="0" borderId="43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Fill="1" applyBorder="1" applyAlignment="1" applyProtection="1">
      <alignment horizontal="left" vertical="center" shrinkToFit="1"/>
      <protection hidden="1"/>
    </xf>
    <xf numFmtId="170" fontId="27" fillId="0" borderId="20" xfId="0" applyNumberFormat="1" applyFont="1" applyFill="1" applyBorder="1" applyAlignment="1" applyProtection="1">
      <alignment horizontal="right" vertical="center"/>
      <protection locked="0"/>
    </xf>
    <xf numFmtId="170" fontId="27" fillId="0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Border="1" applyAlignment="1" applyProtection="1">
      <alignment horizontal="center" vertical="center" shrinkToFit="1"/>
      <protection hidden="1" locked="0"/>
    </xf>
    <xf numFmtId="0" fontId="27" fillId="0" borderId="11" xfId="0" applyFont="1" applyBorder="1" applyAlignment="1" applyProtection="1">
      <alignment horizontal="center" vertical="center" shrinkToFit="1"/>
      <protection hidden="1" locked="0"/>
    </xf>
    <xf numFmtId="0" fontId="27" fillId="0" borderId="23" xfId="0" applyFont="1" applyBorder="1" applyAlignment="1" applyProtection="1">
      <alignment horizontal="center" vertical="center" shrinkToFit="1"/>
      <protection hidden="1" locked="0"/>
    </xf>
    <xf numFmtId="0" fontId="25" fillId="39" borderId="33" xfId="0" applyFont="1" applyFill="1" applyBorder="1" applyAlignment="1" applyProtection="1">
      <alignment horizontal="center" vertical="center"/>
      <protection locked="0"/>
    </xf>
    <xf numFmtId="0" fontId="25" fillId="39" borderId="52" xfId="0" applyFont="1" applyFill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left" vertical="center"/>
      <protection hidden="1"/>
    </xf>
    <xf numFmtId="0" fontId="32" fillId="0" borderId="16" xfId="0" applyFont="1" applyBorder="1" applyAlignment="1" applyProtection="1">
      <alignment horizontal="left" vertical="center"/>
      <protection hidden="1"/>
    </xf>
    <xf numFmtId="0" fontId="32" fillId="0" borderId="53" xfId="0" applyFont="1" applyBorder="1" applyAlignment="1" applyProtection="1">
      <alignment horizontal="left" vertical="center"/>
      <protection hidden="1"/>
    </xf>
    <xf numFmtId="0" fontId="32" fillId="0" borderId="52" xfId="0" applyFont="1" applyBorder="1" applyAlignment="1" applyProtection="1">
      <alignment horizontal="left" vertical="center"/>
      <protection hidden="1"/>
    </xf>
    <xf numFmtId="0" fontId="27" fillId="0" borderId="54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27" fillId="0" borderId="45" xfId="0" applyFont="1" applyBorder="1" applyAlignment="1" applyProtection="1">
      <alignment horizontal="center" vertical="center"/>
      <protection hidden="1" locked="0"/>
    </xf>
    <xf numFmtId="0" fontId="27" fillId="0" borderId="19" xfId="0" applyFont="1" applyBorder="1" applyAlignment="1" applyProtection="1">
      <alignment horizontal="center" vertical="center"/>
      <protection hidden="1" locked="0"/>
    </xf>
    <xf numFmtId="0" fontId="27" fillId="0" borderId="33" xfId="0" applyFont="1" applyBorder="1" applyAlignment="1" applyProtection="1">
      <alignment horizontal="center" vertical="center"/>
      <protection hidden="1" locked="0"/>
    </xf>
    <xf numFmtId="0" fontId="27" fillId="0" borderId="53" xfId="0" applyFont="1" applyBorder="1" applyAlignment="1" applyProtection="1">
      <alignment horizontal="center" vertical="center"/>
      <protection hidden="1" locked="0"/>
    </xf>
    <xf numFmtId="0" fontId="27" fillId="0" borderId="51" xfId="0" applyFont="1" applyBorder="1" applyAlignment="1" applyProtection="1">
      <alignment horizontal="center" vertical="center"/>
      <protection hidden="1" locked="0"/>
    </xf>
    <xf numFmtId="0" fontId="27" fillId="0" borderId="43" xfId="0" applyFont="1" applyBorder="1" applyAlignment="1" applyProtection="1">
      <alignment horizontal="center" vertical="center"/>
      <protection hidden="1" locked="0"/>
    </xf>
    <xf numFmtId="0" fontId="27" fillId="0" borderId="17" xfId="0" applyFont="1" applyBorder="1" applyAlignment="1" applyProtection="1">
      <alignment horizontal="center" vertical="center"/>
      <protection hidden="1" locked="0"/>
    </xf>
    <xf numFmtId="0" fontId="27" fillId="0" borderId="49" xfId="0" applyFont="1" applyBorder="1" applyAlignment="1" applyProtection="1">
      <alignment horizontal="center" vertical="center"/>
      <protection hidden="1" locked="0"/>
    </xf>
    <xf numFmtId="1" fontId="27" fillId="0" borderId="51" xfId="0" applyNumberFormat="1" applyFont="1" applyBorder="1" applyAlignment="1" applyProtection="1">
      <alignment horizontal="center" vertical="center"/>
      <protection hidden="1" locked="0"/>
    </xf>
    <xf numFmtId="1" fontId="27" fillId="0" borderId="20" xfId="0" applyNumberFormat="1" applyFont="1" applyBorder="1" applyAlignment="1" applyProtection="1">
      <alignment horizontal="center" vertical="center"/>
      <protection hidden="1" locked="0"/>
    </xf>
    <xf numFmtId="0" fontId="27" fillId="0" borderId="44" xfId="0" applyFont="1" applyBorder="1" applyAlignment="1" applyProtection="1">
      <alignment horizontal="center" vertical="center"/>
      <protection hidden="1" locked="0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28" fillId="39" borderId="36" xfId="0" applyFont="1" applyFill="1" applyBorder="1" applyAlignment="1" applyProtection="1">
      <alignment horizontal="center" vertical="center"/>
      <protection hidden="1"/>
    </xf>
    <xf numFmtId="0" fontId="28" fillId="39" borderId="37" xfId="0" applyFont="1" applyFill="1" applyBorder="1" applyAlignment="1" applyProtection="1">
      <alignment horizontal="center" vertical="center"/>
      <protection hidden="1"/>
    </xf>
    <xf numFmtId="0" fontId="28" fillId="39" borderId="38" xfId="0" applyFont="1" applyFill="1" applyBorder="1" applyAlignment="1" applyProtection="1">
      <alignment horizontal="center" vertical="center"/>
      <protection hidden="1"/>
    </xf>
    <xf numFmtId="0" fontId="27" fillId="0" borderId="32" xfId="0" applyFont="1" applyBorder="1" applyAlignment="1" applyProtection="1">
      <alignment horizontal="center" vertical="center"/>
      <protection hidden="1" locked="0"/>
    </xf>
    <xf numFmtId="0" fontId="30" fillId="0" borderId="0" xfId="0" applyFont="1" applyAlignment="1" applyProtection="1">
      <alignment horizontal="center" vertical="center"/>
      <protection hidden="1"/>
    </xf>
    <xf numFmtId="0" fontId="0" fillId="37" borderId="14" xfId="0" applyFont="1" applyFill="1" applyBorder="1" applyAlignment="1" applyProtection="1">
      <alignment horizontal="center" vertical="center" shrinkToFit="1"/>
      <protection locked="0"/>
    </xf>
    <xf numFmtId="0" fontId="27" fillId="39" borderId="55" xfId="0" applyFont="1" applyFill="1" applyBorder="1" applyAlignment="1" applyProtection="1">
      <alignment horizontal="center" textRotation="90"/>
      <protection hidden="1"/>
    </xf>
    <xf numFmtId="0" fontId="27" fillId="39" borderId="56" xfId="0" applyFont="1" applyFill="1" applyBorder="1" applyAlignment="1" applyProtection="1">
      <alignment horizontal="center" textRotation="90"/>
      <protection hidden="1"/>
    </xf>
    <xf numFmtId="0" fontId="27" fillId="39" borderId="57" xfId="0" applyFont="1" applyFill="1" applyBorder="1" applyAlignment="1" applyProtection="1">
      <alignment horizontal="center" textRotation="90"/>
      <protection hidden="1"/>
    </xf>
    <xf numFmtId="0" fontId="27" fillId="37" borderId="58" xfId="0" applyFont="1" applyFill="1" applyBorder="1" applyAlignment="1" applyProtection="1">
      <alignment horizontal="center" vertical="center" shrinkToFit="1"/>
      <protection hidden="1" locked="0"/>
    </xf>
    <xf numFmtId="0" fontId="27" fillId="37" borderId="18" xfId="0" applyFont="1" applyFill="1" applyBorder="1" applyAlignment="1" applyProtection="1">
      <alignment horizontal="center" vertical="center" shrinkToFit="1"/>
      <protection hidden="1" locked="0"/>
    </xf>
    <xf numFmtId="0" fontId="29" fillId="0" borderId="0" xfId="0" applyFont="1" applyAlignment="1" applyProtection="1">
      <alignment horizontal="center" vertical="center"/>
      <protection hidden="1"/>
    </xf>
    <xf numFmtId="0" fontId="27" fillId="0" borderId="52" xfId="0" applyFont="1" applyBorder="1" applyAlignment="1" applyProtection="1">
      <alignment horizontal="left" vertical="center" shrinkToFit="1"/>
      <protection hidden="1"/>
    </xf>
    <xf numFmtId="0" fontId="27" fillId="0" borderId="58" xfId="0" applyFont="1" applyBorder="1" applyAlignment="1" applyProtection="1">
      <alignment horizontal="left" vertical="center" shrinkToFit="1"/>
      <protection hidden="1"/>
    </xf>
    <xf numFmtId="0" fontId="27" fillId="37" borderId="22" xfId="0" applyFont="1" applyFill="1" applyBorder="1" applyAlignment="1" applyProtection="1">
      <alignment horizontal="center" vertical="center" shrinkToFit="1"/>
      <protection hidden="1" locked="0"/>
    </xf>
    <xf numFmtId="0" fontId="27" fillId="37" borderId="11" xfId="0" applyFont="1" applyFill="1" applyBorder="1" applyAlignment="1" applyProtection="1">
      <alignment horizontal="center" vertical="center" shrinkToFit="1"/>
      <protection hidden="1" locked="0"/>
    </xf>
    <xf numFmtId="0" fontId="27" fillId="37" borderId="23" xfId="0" applyFont="1" applyFill="1" applyBorder="1" applyAlignment="1" applyProtection="1">
      <alignment horizontal="center" vertical="center" shrinkToFit="1"/>
      <protection hidden="1" locked="0"/>
    </xf>
    <xf numFmtId="0" fontId="0" fillId="37" borderId="14" xfId="0" applyFill="1" applyBorder="1" applyAlignment="1" applyProtection="1">
      <alignment horizontal="center" vertical="center" shrinkToFit="1"/>
      <protection locked="0"/>
    </xf>
    <xf numFmtId="0" fontId="27" fillId="0" borderId="43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7" fillId="0" borderId="44" xfId="0" applyFont="1" applyFill="1" applyBorder="1" applyAlignment="1" applyProtection="1">
      <alignment horizontal="center" vertical="center"/>
      <protection hidden="1"/>
    </xf>
    <xf numFmtId="172" fontId="27" fillId="0" borderId="15" xfId="0" applyNumberFormat="1" applyFont="1" applyBorder="1" applyAlignment="1" applyProtection="1">
      <alignment horizontal="center" vertical="center"/>
      <protection hidden="1"/>
    </xf>
    <xf numFmtId="172" fontId="27" fillId="0" borderId="14" xfId="0" applyNumberFormat="1" applyFont="1" applyBorder="1" applyAlignment="1" applyProtection="1">
      <alignment horizontal="center" vertical="center"/>
      <protection hidden="1"/>
    </xf>
    <xf numFmtId="172" fontId="27" fillId="0" borderId="19" xfId="0" applyNumberFormat="1" applyFont="1" applyBorder="1" applyAlignment="1" applyProtection="1">
      <alignment horizontal="center" vertical="center"/>
      <protection hidden="1"/>
    </xf>
    <xf numFmtId="172" fontId="27" fillId="0" borderId="54" xfId="0" applyNumberFormat="1" applyFont="1" applyBorder="1" applyAlignment="1" applyProtection="1">
      <alignment horizontal="center" vertical="center"/>
      <protection hidden="1"/>
    </xf>
    <xf numFmtId="0" fontId="27" fillId="39" borderId="59" xfId="0" applyFont="1" applyFill="1" applyBorder="1" applyAlignment="1" applyProtection="1">
      <alignment horizontal="center" textRotation="90"/>
      <protection hidden="1"/>
    </xf>
    <xf numFmtId="0" fontId="27" fillId="39" borderId="60" xfId="0" applyFont="1" applyFill="1" applyBorder="1" applyAlignment="1" applyProtection="1">
      <alignment horizontal="center" textRotation="90"/>
      <protection hidden="1"/>
    </xf>
    <xf numFmtId="0" fontId="27" fillId="39" borderId="61" xfId="0" applyFont="1" applyFill="1" applyBorder="1" applyAlignment="1" applyProtection="1">
      <alignment horizontal="center" textRotation="90"/>
      <protection hidden="1"/>
    </xf>
    <xf numFmtId="0" fontId="27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62" xfId="0" applyFont="1" applyBorder="1" applyAlignment="1" applyProtection="1">
      <alignment horizontal="center" vertical="center"/>
      <protection hidden="1" locked="0"/>
    </xf>
    <xf numFmtId="0" fontId="27" fillId="0" borderId="63" xfId="0" applyFont="1" applyBorder="1" applyAlignment="1" applyProtection="1">
      <alignment horizontal="center" vertical="center"/>
      <protection hidden="1" locked="0"/>
    </xf>
    <xf numFmtId="0" fontId="27" fillId="0" borderId="32" xfId="0" applyFont="1" applyBorder="1" applyAlignment="1" applyProtection="1">
      <alignment horizontal="center" vertical="center" shrinkToFit="1"/>
      <protection hidden="1" locked="0"/>
    </xf>
    <xf numFmtId="0" fontId="27" fillId="0" borderId="12" xfId="0" applyFont="1" applyBorder="1" applyAlignment="1" applyProtection="1">
      <alignment horizontal="center" vertical="center" shrinkToFit="1"/>
      <protection hidden="1" locked="0"/>
    </xf>
    <xf numFmtId="0" fontId="27" fillId="0" borderId="33" xfId="0" applyFont="1" applyBorder="1" applyAlignment="1" applyProtection="1">
      <alignment horizontal="center" vertical="center" shrinkToFit="1"/>
      <protection hidden="1" locked="0"/>
    </xf>
    <xf numFmtId="0" fontId="27" fillId="0" borderId="22" xfId="0" applyFont="1" applyBorder="1" applyAlignment="1" applyProtection="1">
      <alignment horizontal="center" vertical="center"/>
      <protection hidden="1" locked="0"/>
    </xf>
    <xf numFmtId="0" fontId="27" fillId="38" borderId="64" xfId="0" applyFont="1" applyFill="1" applyBorder="1" applyAlignment="1" applyProtection="1">
      <alignment horizontal="center" textRotation="90" shrinkToFit="1"/>
      <protection hidden="1"/>
    </xf>
    <xf numFmtId="0" fontId="27" fillId="38" borderId="55" xfId="0" applyFont="1" applyFill="1" applyBorder="1" applyAlignment="1" applyProtection="1">
      <alignment horizontal="center" textRotation="90" shrinkToFit="1"/>
      <protection hidden="1"/>
    </xf>
    <xf numFmtId="0" fontId="27" fillId="38" borderId="65" xfId="0" applyFont="1" applyFill="1" applyBorder="1" applyAlignment="1" applyProtection="1">
      <alignment horizontal="center" textRotation="90" shrinkToFit="1"/>
      <protection hidden="1"/>
    </xf>
    <xf numFmtId="0" fontId="27" fillId="38" borderId="56" xfId="0" applyFont="1" applyFill="1" applyBorder="1" applyAlignment="1" applyProtection="1">
      <alignment horizontal="center" textRotation="90" shrinkToFit="1"/>
      <protection hidden="1"/>
    </xf>
    <xf numFmtId="0" fontId="27" fillId="38" borderId="66" xfId="0" applyFont="1" applyFill="1" applyBorder="1" applyAlignment="1" applyProtection="1">
      <alignment horizontal="center" textRotation="90" shrinkToFit="1"/>
      <protection hidden="1"/>
    </xf>
    <xf numFmtId="0" fontId="27" fillId="38" borderId="57" xfId="0" applyFont="1" applyFill="1" applyBorder="1" applyAlignment="1" applyProtection="1">
      <alignment horizontal="center" textRotation="90" shrinkToFit="1"/>
      <protection hidden="1"/>
    </xf>
    <xf numFmtId="0" fontId="27" fillId="0" borderId="23" xfId="0" applyFont="1" applyBorder="1" applyAlignment="1" applyProtection="1">
      <alignment horizontal="center" vertical="center"/>
      <protection hidden="1" locked="0"/>
    </xf>
    <xf numFmtId="1" fontId="27" fillId="0" borderId="54" xfId="0" applyNumberFormat="1" applyFont="1" applyBorder="1" applyAlignment="1" applyProtection="1">
      <alignment horizontal="center" vertical="center"/>
      <protection hidden="1" locked="0"/>
    </xf>
    <xf numFmtId="1" fontId="27" fillId="0" borderId="22" xfId="0" applyNumberFormat="1" applyFont="1" applyBorder="1" applyAlignment="1" applyProtection="1">
      <alignment horizontal="center" vertical="center"/>
      <protection hidden="1" locked="0"/>
    </xf>
    <xf numFmtId="0" fontId="28" fillId="38" borderId="36" xfId="0" applyFont="1" applyFill="1" applyBorder="1" applyAlignment="1" applyProtection="1">
      <alignment horizontal="center" vertical="center"/>
      <protection hidden="1"/>
    </xf>
    <xf numFmtId="0" fontId="28" fillId="38" borderId="38" xfId="0" applyFont="1" applyFill="1" applyBorder="1" applyAlignment="1" applyProtection="1">
      <alignment horizontal="center" vertical="center"/>
      <protection hidden="1"/>
    </xf>
    <xf numFmtId="0" fontId="28" fillId="38" borderId="37" xfId="0" applyFont="1" applyFill="1" applyBorder="1" applyAlignment="1" applyProtection="1">
      <alignment horizontal="center" vertical="center"/>
      <protection hidden="1"/>
    </xf>
    <xf numFmtId="0" fontId="27" fillId="38" borderId="59" xfId="0" applyFont="1" applyFill="1" applyBorder="1" applyAlignment="1" applyProtection="1">
      <alignment horizontal="center" textRotation="90" shrinkToFit="1"/>
      <protection hidden="1"/>
    </xf>
    <xf numFmtId="0" fontId="27" fillId="38" borderId="60" xfId="0" applyFont="1" applyFill="1" applyBorder="1" applyAlignment="1" applyProtection="1">
      <alignment horizontal="center" textRotation="90" shrinkToFit="1"/>
      <protection hidden="1"/>
    </xf>
    <xf numFmtId="0" fontId="27" fillId="38" borderId="61" xfId="0" applyFont="1" applyFill="1" applyBorder="1" applyAlignment="1" applyProtection="1">
      <alignment horizontal="center" textRotation="90" shrinkToFit="1"/>
      <protection hidden="1"/>
    </xf>
    <xf numFmtId="0" fontId="27" fillId="0" borderId="46" xfId="0" applyFont="1" applyBorder="1" applyAlignment="1" applyProtection="1">
      <alignment horizontal="center" vertical="center" shrinkToFit="1"/>
      <protection hidden="1" locked="0"/>
    </xf>
    <xf numFmtId="0" fontId="27" fillId="0" borderId="15" xfId="0" applyFont="1" applyBorder="1" applyAlignment="1" applyProtection="1">
      <alignment horizontal="center" vertical="center" shrinkToFit="1"/>
      <protection hidden="1" locked="0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28" fillId="38" borderId="42" xfId="0" applyFont="1" applyFill="1" applyBorder="1" applyAlignment="1" applyProtection="1">
      <alignment horizontal="center" vertical="center" shrinkToFit="1"/>
      <protection hidden="1"/>
    </xf>
    <xf numFmtId="0" fontId="28" fillId="38" borderId="37" xfId="0" applyFont="1" applyFill="1" applyBorder="1" applyAlignment="1" applyProtection="1">
      <alignment horizontal="center" vertical="center" shrinkToFit="1"/>
      <protection hidden="1"/>
    </xf>
    <xf numFmtId="0" fontId="27" fillId="0" borderId="67" xfId="0" applyFont="1" applyBorder="1" applyAlignment="1" applyProtection="1">
      <alignment horizontal="left" vertical="center" shrinkToFit="1"/>
      <protection hidden="1"/>
    </xf>
    <xf numFmtId="0" fontId="27" fillId="0" borderId="45" xfId="0" applyFont="1" applyBorder="1" applyAlignment="1" applyProtection="1">
      <alignment horizontal="left" vertical="center" shrinkToFit="1"/>
      <protection hidden="1"/>
    </xf>
    <xf numFmtId="0" fontId="27" fillId="0" borderId="58" xfId="0" applyFont="1" applyBorder="1" applyAlignment="1" applyProtection="1">
      <alignment horizontal="center" vertical="center"/>
      <protection hidden="1" locked="0"/>
    </xf>
    <xf numFmtId="0" fontId="27" fillId="0" borderId="18" xfId="0" applyFont="1" applyBorder="1" applyAlignment="1" applyProtection="1">
      <alignment horizontal="center" vertical="center"/>
      <protection hidden="1" locked="0"/>
    </xf>
    <xf numFmtId="172" fontId="27" fillId="0" borderId="48" xfId="0" applyNumberFormat="1" applyFont="1" applyBorder="1" applyAlignment="1" applyProtection="1">
      <alignment horizontal="center" vertical="center"/>
      <protection hidden="1"/>
    </xf>
    <xf numFmtId="172" fontId="27" fillId="0" borderId="44" xfId="0" applyNumberFormat="1" applyFont="1" applyBorder="1" applyAlignment="1" applyProtection="1">
      <alignment horizontal="center" vertical="center"/>
      <protection hidden="1"/>
    </xf>
    <xf numFmtId="0" fontId="27" fillId="0" borderId="48" xfId="0" applyFont="1" applyFill="1" applyBorder="1" applyAlignment="1" applyProtection="1">
      <alignment horizontal="center" vertical="center"/>
      <protection hidden="1"/>
    </xf>
    <xf numFmtId="172" fontId="27" fillId="0" borderId="68" xfId="0" applyNumberFormat="1" applyFont="1" applyBorder="1" applyAlignment="1" applyProtection="1">
      <alignment horizontal="center" vertical="center"/>
      <protection hidden="1"/>
    </xf>
    <xf numFmtId="172" fontId="27" fillId="0" borderId="33" xfId="0" applyNumberFormat="1" applyFont="1" applyBorder="1" applyAlignment="1" applyProtection="1">
      <alignment horizontal="center" vertical="center"/>
      <protection hidden="1"/>
    </xf>
    <xf numFmtId="172" fontId="27" fillId="0" borderId="18" xfId="0" applyNumberFormat="1" applyFont="1" applyBorder="1" applyAlignment="1" applyProtection="1">
      <alignment horizontal="center" vertical="center"/>
      <protection hidden="1"/>
    </xf>
    <xf numFmtId="172" fontId="27" fillId="0" borderId="53" xfId="0" applyNumberFormat="1" applyFont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0" fontId="28" fillId="40" borderId="39" xfId="0" applyFont="1" applyFill="1" applyBorder="1" applyAlignment="1" applyProtection="1">
      <alignment horizontal="center" vertical="center"/>
      <protection hidden="1"/>
    </xf>
    <xf numFmtId="0" fontId="28" fillId="40" borderId="36" xfId="0" applyFont="1" applyFill="1" applyBorder="1" applyAlignment="1" applyProtection="1">
      <alignment horizontal="center" vertical="center"/>
      <protection hidden="1"/>
    </xf>
    <xf numFmtId="0" fontId="28" fillId="41" borderId="42" xfId="0" applyFont="1" applyFill="1" applyBorder="1" applyAlignment="1" applyProtection="1">
      <alignment horizontal="center" vertical="center"/>
      <protection hidden="1"/>
    </xf>
    <xf numFmtId="0" fontId="28" fillId="41" borderId="38" xfId="0" applyFont="1" applyFill="1" applyBorder="1" applyAlignment="1" applyProtection="1">
      <alignment horizontal="center" vertical="center"/>
      <protection hidden="1"/>
    </xf>
    <xf numFmtId="0" fontId="28" fillId="41" borderId="36" xfId="0" applyFont="1" applyFill="1" applyBorder="1" applyAlignment="1" applyProtection="1">
      <alignment horizontal="center" vertical="center"/>
      <protection hidden="1"/>
    </xf>
    <xf numFmtId="0" fontId="28" fillId="41" borderId="37" xfId="0" applyFont="1" applyFill="1" applyBorder="1" applyAlignment="1" applyProtection="1">
      <alignment horizontal="center" vertical="center"/>
      <protection hidden="1"/>
    </xf>
    <xf numFmtId="0" fontId="28" fillId="36" borderId="34" xfId="0" applyFont="1" applyFill="1" applyBorder="1" applyAlignment="1" applyProtection="1">
      <alignment horizontal="center" vertical="center"/>
      <protection hidden="1"/>
    </xf>
    <xf numFmtId="0" fontId="28" fillId="36" borderId="35" xfId="0" applyFont="1" applyFill="1" applyBorder="1" applyAlignment="1" applyProtection="1">
      <alignment horizontal="center" vertical="center"/>
      <protection hidden="1"/>
    </xf>
    <xf numFmtId="0" fontId="28" fillId="36" borderId="42" xfId="0" applyFont="1" applyFill="1" applyBorder="1" applyAlignment="1" applyProtection="1">
      <alignment horizontal="center" vertical="center"/>
      <protection hidden="1"/>
    </xf>
    <xf numFmtId="0" fontId="27" fillId="0" borderId="63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172" fontId="27" fillId="0" borderId="47" xfId="0" applyNumberFormat="1" applyFont="1" applyBorder="1" applyAlignment="1" applyProtection="1">
      <alignment horizontal="center" vertical="center"/>
      <protection hidden="1"/>
    </xf>
    <xf numFmtId="172" fontId="27" fillId="0" borderId="23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32" fillId="0" borderId="53" xfId="0" applyFont="1" applyBorder="1" applyAlignment="1" applyProtection="1">
      <alignment horizontal="center" vertical="center"/>
      <protection hidden="1"/>
    </xf>
    <xf numFmtId="0" fontId="28" fillId="36" borderId="39" xfId="0" applyFont="1" applyFill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28" fillId="38" borderId="40" xfId="0" applyFont="1" applyFill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 locked="0"/>
    </xf>
    <xf numFmtId="0" fontId="27" fillId="0" borderId="10" xfId="0" applyFont="1" applyBorder="1" applyAlignment="1" applyProtection="1">
      <alignment horizontal="center" vertical="center"/>
      <protection hidden="1" locked="0"/>
    </xf>
    <xf numFmtId="0" fontId="27" fillId="0" borderId="21" xfId="0" applyFont="1" applyBorder="1" applyAlignment="1" applyProtection="1">
      <alignment horizontal="center" vertical="center"/>
      <protection hidden="1" locked="0"/>
    </xf>
    <xf numFmtId="0" fontId="28" fillId="39" borderId="40" xfId="0" applyFont="1" applyFill="1" applyBorder="1" applyAlignment="1" applyProtection="1">
      <alignment horizontal="center" vertical="center"/>
      <protection hidden="1"/>
    </xf>
    <xf numFmtId="0" fontId="28" fillId="39" borderId="42" xfId="0" applyFont="1" applyFill="1" applyBorder="1" applyAlignment="1" applyProtection="1">
      <alignment horizontal="center" vertical="center" shrinkToFit="1"/>
      <protection hidden="1"/>
    </xf>
    <xf numFmtId="0" fontId="28" fillId="39" borderId="37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5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5" fillId="39" borderId="18" xfId="0" applyFont="1" applyFill="1" applyBorder="1" applyAlignment="1" applyProtection="1">
      <alignment horizontal="center" vertical="center"/>
      <protection locked="0"/>
    </xf>
    <xf numFmtId="0" fontId="25" fillId="39" borderId="53" xfId="0" applyFont="1" applyFill="1" applyBorder="1" applyAlignment="1" applyProtection="1">
      <alignment horizontal="center" vertical="center"/>
      <protection locked="0"/>
    </xf>
    <xf numFmtId="0" fontId="25" fillId="39" borderId="32" xfId="0" applyFont="1" applyFill="1" applyBorder="1" applyAlignment="1" applyProtection="1">
      <alignment horizontal="center" vertical="center"/>
      <protection locked="0"/>
    </xf>
    <xf numFmtId="0" fontId="25" fillId="38" borderId="18" xfId="0" applyFont="1" applyFill="1" applyBorder="1" applyAlignment="1" applyProtection="1">
      <alignment horizontal="center" vertical="center" shrinkToFit="1"/>
      <protection hidden="1"/>
    </xf>
    <xf numFmtId="0" fontId="25" fillId="38" borderId="53" xfId="0" applyFont="1" applyFill="1" applyBorder="1" applyAlignment="1" applyProtection="1">
      <alignment horizontal="center" vertical="center" shrinkToFit="1"/>
      <protection hidden="1"/>
    </xf>
    <xf numFmtId="0" fontId="25" fillId="38" borderId="32" xfId="0" applyFont="1" applyFill="1" applyBorder="1" applyAlignment="1" applyProtection="1">
      <alignment horizontal="center" vertical="center" shrinkToFit="1"/>
      <protection hidden="1"/>
    </xf>
    <xf numFmtId="0" fontId="35" fillId="37" borderId="35" xfId="0" applyFont="1" applyFill="1" applyBorder="1" applyAlignment="1" applyProtection="1">
      <alignment horizontal="center" vertical="center"/>
      <protection hidden="1"/>
    </xf>
    <xf numFmtId="0" fontId="35" fillId="37" borderId="39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27" fillId="39" borderId="64" xfId="0" applyFont="1" applyFill="1" applyBorder="1" applyAlignment="1" applyProtection="1">
      <alignment horizontal="center" textRotation="90"/>
      <protection hidden="1"/>
    </xf>
    <xf numFmtId="0" fontId="27" fillId="39" borderId="65" xfId="0" applyFont="1" applyFill="1" applyBorder="1" applyAlignment="1" applyProtection="1">
      <alignment horizontal="center" textRotation="90"/>
      <protection hidden="1"/>
    </xf>
    <xf numFmtId="0" fontId="27" fillId="39" borderId="66" xfId="0" applyFont="1" applyFill="1" applyBorder="1" applyAlignment="1" applyProtection="1">
      <alignment horizontal="center" textRotation="90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50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24" xfId="0" applyFont="1" applyBorder="1" applyAlignment="1" applyProtection="1">
      <alignment horizontal="center" vertical="center"/>
      <protection hidden="1" locked="0"/>
    </xf>
    <xf numFmtId="0" fontId="0" fillId="36" borderId="36" xfId="0" applyFill="1" applyBorder="1" applyAlignment="1" applyProtection="1">
      <alignment horizontal="center" vertical="center"/>
      <protection hidden="1"/>
    </xf>
    <xf numFmtId="0" fontId="0" fillId="36" borderId="37" xfId="0" applyFill="1" applyBorder="1" applyAlignment="1" applyProtection="1">
      <alignment horizontal="center" vertical="center"/>
      <protection hidden="1"/>
    </xf>
    <xf numFmtId="0" fontId="0" fillId="36" borderId="40" xfId="0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0" fillId="41" borderId="36" xfId="0" applyFont="1" applyFill="1" applyBorder="1" applyAlignment="1" applyProtection="1">
      <alignment horizontal="center" vertical="center"/>
      <protection hidden="1"/>
    </xf>
    <xf numFmtId="0" fontId="0" fillId="41" borderId="37" xfId="0" applyFont="1" applyFill="1" applyBorder="1" applyAlignment="1" applyProtection="1">
      <alignment horizontal="center" vertical="center"/>
      <protection hidden="1"/>
    </xf>
    <xf numFmtId="0" fontId="0" fillId="41" borderId="40" xfId="0" applyFont="1" applyFill="1" applyBorder="1" applyAlignment="1" applyProtection="1">
      <alignment horizontal="center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170" fontId="27" fillId="0" borderId="22" xfId="0" applyNumberFormat="1" applyFont="1" applyFill="1" applyBorder="1" applyAlignment="1" applyProtection="1">
      <alignment horizontal="right" vertical="center"/>
      <protection locked="0"/>
    </xf>
    <xf numFmtId="170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27" fillId="0" borderId="47" xfId="0" applyFont="1" applyFill="1" applyBorder="1" applyAlignment="1" applyProtection="1">
      <alignment horizontal="center" vertical="center"/>
      <protection hidden="1"/>
    </xf>
    <xf numFmtId="0" fontId="27" fillId="0" borderId="23" xfId="0" applyFont="1" applyFill="1" applyBorder="1" applyAlignment="1" applyProtection="1">
      <alignment horizontal="center" vertical="center"/>
      <protection hidden="1"/>
    </xf>
    <xf numFmtId="0" fontId="27" fillId="0" borderId="54" xfId="0" applyFont="1" applyFill="1" applyBorder="1" applyAlignment="1" applyProtection="1">
      <alignment horizontal="center" vertical="center"/>
      <protection hidden="1"/>
    </xf>
    <xf numFmtId="0" fontId="27" fillId="0" borderId="23" xfId="0" applyFont="1" applyFill="1" applyBorder="1" applyAlignment="1" applyProtection="1">
      <alignment horizontal="left" vertical="center" shrinkToFit="1"/>
      <protection hidden="1"/>
    </xf>
    <xf numFmtId="20" fontId="27" fillId="0" borderId="22" xfId="0" applyNumberFormat="1" applyFont="1" applyFill="1" applyBorder="1" applyAlignment="1" applyProtection="1">
      <alignment horizontal="center" vertical="center"/>
      <protection hidden="1"/>
    </xf>
    <xf numFmtId="20" fontId="27" fillId="0" borderId="11" xfId="0" applyNumberFormat="1" applyFont="1" applyFill="1" applyBorder="1" applyAlignment="1" applyProtection="1">
      <alignment horizontal="center" vertical="center"/>
      <protection hidden="1"/>
    </xf>
    <xf numFmtId="20" fontId="27" fillId="0" borderId="23" xfId="0" applyNumberFormat="1" applyFont="1" applyFill="1" applyBorder="1" applyAlignment="1" applyProtection="1">
      <alignment horizontal="center" vertical="center"/>
      <protection hidden="1"/>
    </xf>
    <xf numFmtId="0" fontId="32" fillId="0" borderId="63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left" vertical="center"/>
      <protection hidden="1"/>
    </xf>
    <xf numFmtId="0" fontId="32" fillId="0" borderId="69" xfId="0" applyFont="1" applyBorder="1" applyAlignment="1" applyProtection="1">
      <alignment horizontal="left" vertical="center"/>
      <protection hidden="1"/>
    </xf>
    <xf numFmtId="0" fontId="28" fillId="40" borderId="34" xfId="0" applyFont="1" applyFill="1" applyBorder="1" applyAlignment="1" applyProtection="1">
      <alignment horizontal="center" vertical="center"/>
      <protection hidden="1"/>
    </xf>
    <xf numFmtId="0" fontId="28" fillId="40" borderId="35" xfId="0" applyFont="1" applyFill="1" applyBorder="1" applyAlignment="1" applyProtection="1">
      <alignment horizontal="center" vertical="center"/>
      <protection hidden="1"/>
    </xf>
    <xf numFmtId="0" fontId="28" fillId="40" borderId="37" xfId="0" applyFont="1" applyFill="1" applyBorder="1" applyAlignment="1" applyProtection="1">
      <alignment horizontal="center" vertical="center"/>
      <protection hidden="1"/>
    </xf>
    <xf numFmtId="0" fontId="28" fillId="40" borderId="38" xfId="0" applyFont="1" applyFill="1" applyBorder="1" applyAlignment="1" applyProtection="1">
      <alignment horizontal="center" vertical="center"/>
      <protection hidden="1"/>
    </xf>
    <xf numFmtId="0" fontId="0" fillId="40" borderId="36" xfId="0" applyFill="1" applyBorder="1" applyAlignment="1" applyProtection="1">
      <alignment horizontal="center" vertical="center"/>
      <protection hidden="1"/>
    </xf>
    <xf numFmtId="0" fontId="0" fillId="40" borderId="37" xfId="0" applyFill="1" applyBorder="1" applyAlignment="1" applyProtection="1">
      <alignment horizontal="center" vertical="center"/>
      <protection hidden="1"/>
    </xf>
    <xf numFmtId="0" fontId="0" fillId="40" borderId="40" xfId="0" applyFill="1" applyBorder="1" applyAlignment="1" applyProtection="1">
      <alignment horizontal="center" vertical="center"/>
      <protection hidden="1"/>
    </xf>
    <xf numFmtId="0" fontId="28" fillId="40" borderId="42" xfId="0" applyFont="1" applyFill="1" applyBorder="1" applyAlignment="1" applyProtection="1">
      <alignment horizontal="center" vertical="center"/>
      <protection hidden="1"/>
    </xf>
    <xf numFmtId="0" fontId="0" fillId="40" borderId="36" xfId="0" applyFont="1" applyFill="1" applyBorder="1" applyAlignment="1" applyProtection="1">
      <alignment horizontal="center" vertical="center"/>
      <protection hidden="1"/>
    </xf>
    <xf numFmtId="0" fontId="0" fillId="40" borderId="37" xfId="0" applyFont="1" applyFill="1" applyBorder="1" applyAlignment="1" applyProtection="1">
      <alignment horizontal="center" vertical="center"/>
      <protection hidden="1"/>
    </xf>
    <xf numFmtId="0" fontId="0" fillId="40" borderId="40" xfId="0" applyFont="1" applyFill="1" applyBorder="1" applyAlignment="1" applyProtection="1">
      <alignment horizontal="center" vertical="center"/>
      <protection hidden="1"/>
    </xf>
    <xf numFmtId="0" fontId="32" fillId="0" borderId="19" xfId="0" applyFont="1" applyBorder="1" applyAlignment="1" applyProtection="1">
      <alignment horizontal="center" vertical="center"/>
      <protection hidden="1"/>
    </xf>
    <xf numFmtId="0" fontId="32" fillId="0" borderId="54" xfId="0" applyFont="1" applyBorder="1" applyAlignment="1" applyProtection="1">
      <alignment horizontal="center" vertical="center"/>
      <protection hidden="1"/>
    </xf>
    <xf numFmtId="0" fontId="32" fillId="0" borderId="54" xfId="0" applyFont="1" applyBorder="1" applyAlignment="1" applyProtection="1">
      <alignment horizontal="left" vertical="center"/>
      <protection hidden="1"/>
    </xf>
    <xf numFmtId="0" fontId="32" fillId="0" borderId="67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05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38100</xdr:colOff>
      <xdr:row>1</xdr:row>
      <xdr:rowOff>161925</xdr:rowOff>
    </xdr:from>
    <xdr:to>
      <xdr:col>56</xdr:col>
      <xdr:colOff>133350</xdr:colOff>
      <xdr:row>8</xdr:row>
      <xdr:rowOff>104775</xdr:rowOff>
    </xdr:to>
    <xdr:pic>
      <xdr:nvPicPr>
        <xdr:cNvPr id="1" name="Grafik 1" descr="svr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38125"/>
          <a:ext cx="1162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</xdr:row>
      <xdr:rowOff>9525</xdr:rowOff>
    </xdr:from>
    <xdr:to>
      <xdr:col>15</xdr:col>
      <xdr:colOff>57150</xdr:colOff>
      <xdr:row>3</xdr:row>
      <xdr:rowOff>66675</xdr:rowOff>
    </xdr:to>
    <xdr:pic>
      <xdr:nvPicPr>
        <xdr:cNvPr id="2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57200"/>
          <a:ext cx="2238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95250</xdr:colOff>
      <xdr:row>2</xdr:row>
      <xdr:rowOff>19050</xdr:rowOff>
    </xdr:from>
    <xdr:to>
      <xdr:col>47</xdr:col>
      <xdr:colOff>47625</xdr:colOff>
      <xdr:row>3</xdr:row>
      <xdr:rowOff>76200</xdr:rowOff>
    </xdr:to>
    <xdr:pic>
      <xdr:nvPicPr>
        <xdr:cNvPr id="3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466725"/>
          <a:ext cx="2238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Y973"/>
  <sheetViews>
    <sheetView showGridLines="0" showRowColHeaders="0" tabSelected="1" zoomScale="90" zoomScaleNormal="90" workbookViewId="0" topLeftCell="A7">
      <selection activeCell="B22" sqref="B22:X22"/>
    </sheetView>
  </sheetViews>
  <sheetFormatPr defaultColWidth="0" defaultRowHeight="12.75" zeroHeight="1"/>
  <cols>
    <col min="1" max="59" width="2.28125" style="1" customWidth="1"/>
    <col min="60" max="60" width="2.28125" style="2" customWidth="1"/>
    <col min="61" max="61" width="2.28125" style="3" customWidth="1"/>
    <col min="62" max="66" width="2.28125" style="4" customWidth="1"/>
    <col min="67" max="67" width="2.28125" style="5" customWidth="1"/>
    <col min="68" max="73" width="2.28125" style="5" hidden="1" customWidth="1"/>
    <col min="74" max="77" width="2.28125" style="3" hidden="1" customWidth="1"/>
    <col min="78" max="84" width="2.28125" style="6" hidden="1" customWidth="1"/>
    <col min="85" max="90" width="2.28125" style="2" hidden="1" customWidth="1"/>
    <col min="91" max="119" width="2.28125" style="7" hidden="1" customWidth="1"/>
    <col min="120" max="120" width="2.28125" style="8" hidden="1" customWidth="1"/>
    <col min="121" max="16384" width="2.28125" style="1" hidden="1" customWidth="1"/>
  </cols>
  <sheetData>
    <row r="1" ht="6" customHeight="1"/>
    <row r="2" spans="2:59" ht="29.25" customHeight="1">
      <c r="B2" s="364" t="s">
        <v>49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9"/>
      <c r="BE2" s="9"/>
      <c r="BF2" s="9"/>
      <c r="BG2" s="9"/>
    </row>
    <row r="3" spans="2:119" s="17" customFormat="1" ht="27.75" customHeight="1">
      <c r="B3" s="351" t="s">
        <v>116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W3" s="354"/>
      <c r="AX3" s="354"/>
      <c r="AY3" s="354"/>
      <c r="AZ3" s="354"/>
      <c r="BA3" s="354"/>
      <c r="BB3" s="354"/>
      <c r="BC3" s="354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363" t="s">
        <v>115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366">
        <v>42505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365" t="s">
        <v>52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88" t="s">
        <v>47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8" customHeight="1">
      <c r="B11" s="306" t="s">
        <v>45</v>
      </c>
      <c r="C11" s="306"/>
      <c r="D11" s="306"/>
      <c r="E11" s="306"/>
      <c r="F11" s="306"/>
      <c r="G11" s="306"/>
      <c r="H11" s="334">
        <v>0.6041666666666666</v>
      </c>
      <c r="I11" s="334"/>
      <c r="J11" s="334"/>
      <c r="K11" s="334"/>
      <c r="L11" s="33" t="s">
        <v>0</v>
      </c>
      <c r="T11" s="42" t="s">
        <v>1</v>
      </c>
      <c r="U11" s="336">
        <v>1</v>
      </c>
      <c r="V11" s="336"/>
      <c r="W11" s="43" t="s">
        <v>2</v>
      </c>
      <c r="X11" s="335">
        <v>10</v>
      </c>
      <c r="Y11" s="335"/>
      <c r="Z11" s="335"/>
      <c r="AA11" s="335"/>
      <c r="AB11" s="335"/>
      <c r="AC11" s="337">
        <f>IF(U11=2,"Halbzeit:","")</f>
      </c>
      <c r="AD11" s="337"/>
      <c r="AE11" s="337"/>
      <c r="AF11" s="337"/>
      <c r="AG11" s="337"/>
      <c r="AH11" s="337"/>
      <c r="AI11" s="335"/>
      <c r="AJ11" s="335"/>
      <c r="AK11" s="335"/>
      <c r="AL11" s="335"/>
      <c r="AM11" s="335"/>
      <c r="AN11" s="306" t="s">
        <v>3</v>
      </c>
      <c r="AO11" s="306"/>
      <c r="AP11" s="306"/>
      <c r="AQ11" s="306"/>
      <c r="AR11" s="306"/>
      <c r="AS11" s="306"/>
      <c r="AT11" s="306"/>
      <c r="AU11" s="306"/>
      <c r="AV11" s="306"/>
      <c r="AW11" s="343">
        <v>3</v>
      </c>
      <c r="AX11" s="343"/>
      <c r="AY11" s="343"/>
      <c r="AZ11" s="343"/>
      <c r="BA11" s="343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ht="18" customHeight="1"/>
    <row r="13" spans="2:119" s="25" customFormat="1" ht="18" customHeight="1">
      <c r="B13" s="88" t="s">
        <v>23</v>
      </c>
      <c r="BH13" s="19"/>
      <c r="BI13" s="20"/>
      <c r="BJ13" s="21"/>
      <c r="BK13" s="21"/>
      <c r="BL13" s="21"/>
      <c r="BM13" s="21"/>
      <c r="BN13" s="21"/>
      <c r="BO13" s="22"/>
      <c r="BP13" s="22"/>
      <c r="BQ13" s="22"/>
      <c r="BR13" s="22"/>
      <c r="BS13" s="22"/>
      <c r="BT13" s="22"/>
      <c r="BU13" s="22"/>
      <c r="BV13" s="20"/>
      <c r="BW13" s="20"/>
      <c r="BX13" s="20"/>
      <c r="BY13" s="20"/>
      <c r="BZ13" s="23"/>
      <c r="CA13" s="23"/>
      <c r="CB13" s="23"/>
      <c r="CC13" s="23"/>
      <c r="CD13" s="23"/>
      <c r="CE13" s="23"/>
      <c r="CF13" s="23"/>
      <c r="CG13" s="19"/>
      <c r="CH13" s="19"/>
      <c r="CI13" s="19"/>
      <c r="CJ13" s="19"/>
      <c r="CK13" s="19"/>
      <c r="CL13" s="19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</row>
    <row r="14" spans="2:115" s="33" customFormat="1" ht="18" customHeight="1">
      <c r="B14" s="306" t="s">
        <v>45</v>
      </c>
      <c r="C14" s="306"/>
      <c r="D14" s="306"/>
      <c r="E14" s="306"/>
      <c r="F14" s="306"/>
      <c r="G14" s="306"/>
      <c r="H14" s="334">
        <v>0.6840277777777778</v>
      </c>
      <c r="I14" s="334"/>
      <c r="J14" s="334"/>
      <c r="K14" s="334"/>
      <c r="L14" s="33" t="s">
        <v>0</v>
      </c>
      <c r="T14" s="42" t="s">
        <v>1</v>
      </c>
      <c r="U14" s="336">
        <f>U11</f>
        <v>1</v>
      </c>
      <c r="V14" s="336"/>
      <c r="W14" s="43" t="s">
        <v>2</v>
      </c>
      <c r="X14" s="335">
        <f>X11</f>
        <v>10</v>
      </c>
      <c r="Y14" s="335"/>
      <c r="Z14" s="335"/>
      <c r="AA14" s="335"/>
      <c r="AB14" s="335"/>
      <c r="AC14" s="337">
        <f>IF(U14=2,"Halbzeit:","")</f>
      </c>
      <c r="AD14" s="337"/>
      <c r="AE14" s="337"/>
      <c r="AF14" s="337"/>
      <c r="AG14" s="337"/>
      <c r="AH14" s="337"/>
      <c r="AI14" s="384">
        <f>AI11</f>
        <v>0</v>
      </c>
      <c r="AJ14" s="384"/>
      <c r="AK14" s="384"/>
      <c r="AL14" s="384"/>
      <c r="AM14" s="384"/>
      <c r="AN14" s="306" t="s">
        <v>3</v>
      </c>
      <c r="AO14" s="306"/>
      <c r="AP14" s="306"/>
      <c r="AQ14" s="306"/>
      <c r="AR14" s="306"/>
      <c r="AS14" s="306"/>
      <c r="AT14" s="306"/>
      <c r="AU14" s="306"/>
      <c r="AV14" s="306"/>
      <c r="AW14" s="343">
        <f>AW11</f>
        <v>3</v>
      </c>
      <c r="AX14" s="343"/>
      <c r="AY14" s="343"/>
      <c r="AZ14" s="343"/>
      <c r="BA14" s="343"/>
      <c r="BB14" s="27"/>
      <c r="BC14" s="27"/>
      <c r="BD14" s="27"/>
      <c r="BE14" s="28"/>
      <c r="BF14" s="28"/>
      <c r="BG14" s="28"/>
      <c r="BH14" s="30"/>
      <c r="BI14" s="30"/>
      <c r="BJ14" s="29"/>
      <c r="BK14" s="29"/>
      <c r="BL14" s="44"/>
      <c r="BM14" s="44"/>
      <c r="BN14" s="44"/>
      <c r="BO14" s="45"/>
      <c r="BP14" s="45"/>
      <c r="BQ14" s="45"/>
      <c r="BR14" s="30"/>
      <c r="BS14" s="30"/>
      <c r="BT14" s="30"/>
      <c r="BU14" s="30"/>
      <c r="BV14" s="30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</row>
    <row r="15" spans="2:115" s="33" customFormat="1" ht="18" customHeight="1">
      <c r="B15" s="42"/>
      <c r="C15" s="42"/>
      <c r="D15" s="42"/>
      <c r="E15" s="42"/>
      <c r="F15" s="42"/>
      <c r="G15" s="42"/>
      <c r="H15" s="92"/>
      <c r="I15" s="92"/>
      <c r="J15" s="92"/>
      <c r="K15" s="92"/>
      <c r="T15" s="42"/>
      <c r="U15" s="94"/>
      <c r="V15" s="94"/>
      <c r="W15" s="43"/>
      <c r="X15" s="93"/>
      <c r="Y15" s="93"/>
      <c r="Z15" s="93"/>
      <c r="AA15" s="93"/>
      <c r="AB15" s="93"/>
      <c r="AC15" s="90"/>
      <c r="AD15" s="90"/>
      <c r="AE15" s="90"/>
      <c r="AF15" s="90"/>
      <c r="AG15" s="90"/>
      <c r="AH15" s="90"/>
      <c r="AI15" s="91"/>
      <c r="AJ15" s="91"/>
      <c r="AK15" s="91"/>
      <c r="AL15" s="91"/>
      <c r="AM15" s="91"/>
      <c r="AN15" s="42"/>
      <c r="AO15" s="42"/>
      <c r="AP15" s="42"/>
      <c r="AQ15" s="42"/>
      <c r="AR15" s="42"/>
      <c r="AS15" s="42"/>
      <c r="AT15" s="42"/>
      <c r="AU15" s="42"/>
      <c r="AV15" s="42"/>
      <c r="AW15" s="95"/>
      <c r="AX15" s="95"/>
      <c r="AY15" s="95"/>
      <c r="AZ15" s="95"/>
      <c r="BA15" s="95"/>
      <c r="BB15" s="27"/>
      <c r="BC15" s="27"/>
      <c r="BD15" s="27"/>
      <c r="BE15" s="28"/>
      <c r="BF15" s="28"/>
      <c r="BG15" s="28"/>
      <c r="BH15" s="30"/>
      <c r="BI15" s="30"/>
      <c r="BJ15" s="29"/>
      <c r="BK15" s="29"/>
      <c r="BL15" s="44"/>
      <c r="BM15" s="44"/>
      <c r="BN15" s="44"/>
      <c r="BO15" s="45"/>
      <c r="BP15" s="45"/>
      <c r="BQ15" s="45"/>
      <c r="BR15" s="30"/>
      <c r="BS15" s="30"/>
      <c r="BT15" s="30"/>
      <c r="BU15" s="30"/>
      <c r="BV15" s="30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ht="18" customHeight="1"/>
    <row r="17" spans="2:119" s="41" customFormat="1" ht="18" customHeight="1">
      <c r="B17" s="46" t="s">
        <v>4</v>
      </c>
      <c r="BH17" s="35"/>
      <c r="BI17" s="36"/>
      <c r="BJ17" s="37"/>
      <c r="BK17" s="37"/>
      <c r="BL17" s="37"/>
      <c r="BM17" s="37"/>
      <c r="BN17" s="37"/>
      <c r="BO17" s="38"/>
      <c r="BP17" s="38"/>
      <c r="BQ17" s="38"/>
      <c r="BR17" s="38"/>
      <c r="BS17" s="38"/>
      <c r="BT17" s="38"/>
      <c r="BU17" s="38"/>
      <c r="BV17" s="36"/>
      <c r="BW17" s="36"/>
      <c r="BX17" s="36"/>
      <c r="BY17" s="36"/>
      <c r="BZ17" s="39"/>
      <c r="CA17" s="39"/>
      <c r="CB17" s="39"/>
      <c r="CC17" s="39"/>
      <c r="CD17" s="39"/>
      <c r="CE17" s="39"/>
      <c r="CF17" s="39"/>
      <c r="CG17" s="35"/>
      <c r="CH17" s="35"/>
      <c r="CI17" s="35"/>
      <c r="CJ17" s="35"/>
      <c r="CK17" s="35"/>
      <c r="CL17" s="35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ht="18" customHeight="1" thickBot="1">
      <c r="Q18"/>
    </row>
    <row r="19" spans="2:120" ht="18" customHeight="1">
      <c r="B19" s="355" t="s">
        <v>51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7"/>
      <c r="W19" s="232"/>
      <c r="X19" s="233"/>
      <c r="AA19" s="358" t="s">
        <v>50</v>
      </c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60"/>
      <c r="AV19" s="220"/>
      <c r="AW19" s="221"/>
      <c r="AX19" s="47"/>
      <c r="AY19" s="47"/>
      <c r="AZ19" s="2"/>
      <c r="BA19" s="3"/>
      <c r="BB19" s="3"/>
      <c r="BC19" s="3"/>
      <c r="BD19" s="3"/>
      <c r="BE19" s="5"/>
      <c r="BF19" s="4"/>
      <c r="BG19" s="5"/>
      <c r="BH19" s="5"/>
      <c r="BI19" s="5"/>
      <c r="BJ19" s="5"/>
      <c r="BK19" s="5"/>
      <c r="BL19" s="5"/>
      <c r="BM19" s="5"/>
      <c r="BN19" s="3"/>
      <c r="BO19" s="3"/>
      <c r="BP19" s="3"/>
      <c r="BQ19" s="3"/>
      <c r="BR19" s="6"/>
      <c r="BS19" s="6"/>
      <c r="BT19" s="48"/>
      <c r="BU19" s="48"/>
      <c r="BV19" s="48"/>
      <c r="BW19" s="48"/>
      <c r="BX19" s="48"/>
      <c r="BY19" s="2"/>
      <c r="BZ19" s="2"/>
      <c r="CA19" s="2"/>
      <c r="CB19" s="2"/>
      <c r="CC19" s="2"/>
      <c r="CD19" s="2"/>
      <c r="CE19" s="7"/>
      <c r="CF19" s="7"/>
      <c r="CG19" s="7"/>
      <c r="CH19" s="7"/>
      <c r="CI19" s="7"/>
      <c r="CJ19" s="7"/>
      <c r="CK19" s="7"/>
      <c r="CL19" s="7"/>
      <c r="DH19" s="8"/>
      <c r="DI19" s="1"/>
      <c r="DJ19" s="1"/>
      <c r="DK19" s="1"/>
      <c r="DL19" s="1"/>
      <c r="DM19" s="1"/>
      <c r="DN19" s="1"/>
      <c r="DO19" s="1"/>
      <c r="DP19" s="1"/>
    </row>
    <row r="20" spans="1:120" ht="18" customHeight="1">
      <c r="A20" s="49">
        <v>1</v>
      </c>
      <c r="B20" s="206" t="s">
        <v>53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8"/>
      <c r="Z20" s="49">
        <v>1</v>
      </c>
      <c r="AA20" s="206" t="s">
        <v>82</v>
      </c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8"/>
      <c r="AX20" s="47"/>
      <c r="AY20" s="47"/>
      <c r="AZ20" s="2"/>
      <c r="BA20" s="3"/>
      <c r="BB20" s="3"/>
      <c r="BC20" s="3"/>
      <c r="BD20" s="3"/>
      <c r="BE20" s="5"/>
      <c r="BF20" s="4"/>
      <c r="BG20" s="5"/>
      <c r="BH20" s="5"/>
      <c r="BI20" s="5"/>
      <c r="BJ20" s="5"/>
      <c r="BK20" s="5"/>
      <c r="BL20" s="5"/>
      <c r="BM20" s="5"/>
      <c r="BN20" s="3"/>
      <c r="BO20" s="3"/>
      <c r="BP20" s="3"/>
      <c r="BQ20" s="3"/>
      <c r="BR20" s="6"/>
      <c r="BS20" s="6"/>
      <c r="BT20" s="48"/>
      <c r="BU20" s="48"/>
      <c r="BV20" s="48"/>
      <c r="BW20" s="48"/>
      <c r="BX20" s="48"/>
      <c r="BY20" s="2"/>
      <c r="BZ20" s="2"/>
      <c r="CA20" s="2"/>
      <c r="CB20" s="2"/>
      <c r="CC20" s="2"/>
      <c r="CD20" s="2"/>
      <c r="CE20" s="7"/>
      <c r="CF20" s="7"/>
      <c r="CG20" s="7"/>
      <c r="CH20" s="7"/>
      <c r="CI20" s="7"/>
      <c r="CJ20" s="7"/>
      <c r="CK20" s="7"/>
      <c r="CL20" s="7"/>
      <c r="DH20" s="8"/>
      <c r="DI20" s="1"/>
      <c r="DJ20" s="1"/>
      <c r="DK20" s="1"/>
      <c r="DL20" s="1"/>
      <c r="DM20" s="1"/>
      <c r="DN20" s="1"/>
      <c r="DO20" s="1"/>
      <c r="DP20" s="1"/>
    </row>
    <row r="21" spans="1:120" ht="18" customHeight="1">
      <c r="A21" s="49">
        <v>2</v>
      </c>
      <c r="B21" s="206" t="s">
        <v>118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8"/>
      <c r="Z21" s="49">
        <v>2</v>
      </c>
      <c r="AA21" s="206" t="s">
        <v>130</v>
      </c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8"/>
      <c r="AX21" s="47"/>
      <c r="AY21" s="47"/>
      <c r="AZ21" s="2"/>
      <c r="BA21" s="3"/>
      <c r="BB21" s="3"/>
      <c r="BC21" s="3"/>
      <c r="BD21" s="3"/>
      <c r="BE21" s="5"/>
      <c r="BF21" s="4"/>
      <c r="BG21" s="5"/>
      <c r="BH21" s="5"/>
      <c r="BI21" s="5"/>
      <c r="BJ21" s="5"/>
      <c r="BK21" s="5"/>
      <c r="BL21" s="5"/>
      <c r="BM21" s="5"/>
      <c r="BN21" s="3"/>
      <c r="BO21" s="3"/>
      <c r="BP21" s="3"/>
      <c r="BQ21" s="3"/>
      <c r="BR21" s="6"/>
      <c r="BS21" s="6"/>
      <c r="BT21" s="48"/>
      <c r="BU21" s="48"/>
      <c r="BV21" s="48"/>
      <c r="BW21" s="48"/>
      <c r="BX21" s="48"/>
      <c r="BY21" s="2"/>
      <c r="BZ21" s="2"/>
      <c r="CA21" s="2"/>
      <c r="CB21" s="2"/>
      <c r="CC21" s="2"/>
      <c r="CD21" s="2"/>
      <c r="CE21" s="7"/>
      <c r="CF21" s="7"/>
      <c r="CG21" s="7"/>
      <c r="CH21" s="7"/>
      <c r="CI21" s="7"/>
      <c r="CJ21" s="7"/>
      <c r="CK21" s="7"/>
      <c r="CL21" s="7"/>
      <c r="DH21" s="8"/>
      <c r="DI21" s="1"/>
      <c r="DJ21" s="1"/>
      <c r="DK21" s="1"/>
      <c r="DL21" s="1"/>
      <c r="DM21" s="1"/>
      <c r="DN21" s="1"/>
      <c r="DO21" s="1"/>
      <c r="DP21" s="1"/>
    </row>
    <row r="22" spans="1:120" ht="18" customHeight="1">
      <c r="A22" s="49">
        <v>3</v>
      </c>
      <c r="B22" s="206" t="s">
        <v>121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8"/>
      <c r="Z22" s="49">
        <v>3</v>
      </c>
      <c r="AA22" s="206" t="s">
        <v>122</v>
      </c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8"/>
      <c r="AX22" s="47"/>
      <c r="AY22" s="47"/>
      <c r="AZ22" s="2"/>
      <c r="BA22" s="3"/>
      <c r="BB22" s="3"/>
      <c r="BC22" s="3"/>
      <c r="BD22" s="3"/>
      <c r="BE22" s="5"/>
      <c r="BF22" s="4"/>
      <c r="BG22" s="5"/>
      <c r="BH22" s="5"/>
      <c r="BI22" s="5"/>
      <c r="BJ22" s="5"/>
      <c r="BK22" s="5"/>
      <c r="BL22" s="5"/>
      <c r="BM22" s="5"/>
      <c r="BN22" s="3"/>
      <c r="BO22" s="3"/>
      <c r="BP22" s="3"/>
      <c r="BQ22" s="3"/>
      <c r="BR22" s="6"/>
      <c r="BS22" s="6"/>
      <c r="BT22" s="48"/>
      <c r="BU22" s="48"/>
      <c r="BV22" s="48"/>
      <c r="BW22" s="48"/>
      <c r="BX22" s="48"/>
      <c r="BY22" s="2"/>
      <c r="BZ22" s="2"/>
      <c r="CA22" s="2"/>
      <c r="CB22" s="2"/>
      <c r="CC22" s="2"/>
      <c r="CD22" s="2"/>
      <c r="CE22" s="7"/>
      <c r="CF22" s="7"/>
      <c r="CG22" s="7"/>
      <c r="CH22" s="7"/>
      <c r="CI22" s="7"/>
      <c r="CJ22" s="7"/>
      <c r="CK22" s="7"/>
      <c r="CL22" s="7"/>
      <c r="DH22" s="8"/>
      <c r="DI22" s="1"/>
      <c r="DJ22" s="1"/>
      <c r="DK22" s="1"/>
      <c r="DL22" s="1"/>
      <c r="DM22" s="1"/>
      <c r="DN22" s="1"/>
      <c r="DO22" s="1"/>
      <c r="DP22" s="1"/>
    </row>
    <row r="23" spans="1:120" ht="18" customHeight="1" thickBot="1">
      <c r="A23" s="49">
        <v>4</v>
      </c>
      <c r="B23" s="203" t="s">
        <v>131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5"/>
      <c r="Z23" s="49">
        <v>4</v>
      </c>
      <c r="AA23" s="203" t="s">
        <v>132</v>
      </c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5"/>
      <c r="AX23" s="47"/>
      <c r="AY23" s="47"/>
      <c r="AZ23" s="2"/>
      <c r="BA23" s="3"/>
      <c r="BB23" s="3"/>
      <c r="BC23" s="3"/>
      <c r="BD23" s="3"/>
      <c r="BE23" s="5"/>
      <c r="BF23" s="4"/>
      <c r="BG23" s="5"/>
      <c r="BH23" s="5"/>
      <c r="BI23" s="5"/>
      <c r="BJ23" s="5"/>
      <c r="BK23" s="5"/>
      <c r="BL23" s="5"/>
      <c r="BM23" s="5"/>
      <c r="BN23" s="3"/>
      <c r="BO23" s="3"/>
      <c r="BP23" s="3"/>
      <c r="BQ23" s="3"/>
      <c r="BR23" s="6"/>
      <c r="BS23" s="6"/>
      <c r="BT23" s="48"/>
      <c r="BU23" s="48"/>
      <c r="BV23" s="48"/>
      <c r="BW23" s="48"/>
      <c r="BX23" s="48"/>
      <c r="BY23" s="2"/>
      <c r="BZ23" s="2"/>
      <c r="CA23" s="2"/>
      <c r="CB23" s="2"/>
      <c r="CC23" s="2"/>
      <c r="CD23" s="2"/>
      <c r="CE23" s="7"/>
      <c r="CF23" s="7"/>
      <c r="CG23" s="7"/>
      <c r="CH23" s="7"/>
      <c r="CI23" s="7"/>
      <c r="CJ23" s="7"/>
      <c r="CK23" s="7"/>
      <c r="CL23" s="7"/>
      <c r="DH23" s="8"/>
      <c r="DI23" s="1"/>
      <c r="DJ23" s="1"/>
      <c r="DK23" s="1"/>
      <c r="DL23" s="1"/>
      <c r="DM23" s="1"/>
      <c r="DN23" s="1"/>
      <c r="DO23" s="1"/>
      <c r="DP23" s="1"/>
    </row>
    <row r="24" spans="1:64" ht="18" customHeight="1" thickBot="1">
      <c r="A24" s="4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89"/>
      <c r="Z24" s="4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47"/>
      <c r="AW24" s="47"/>
      <c r="AX24" s="47"/>
      <c r="AY24" s="47"/>
      <c r="AZ24" s="2"/>
      <c r="BA24" s="3"/>
      <c r="BB24" s="3"/>
      <c r="BC24" s="3"/>
      <c r="BD24" s="3"/>
      <c r="BE24" s="5"/>
      <c r="BF24" s="4"/>
      <c r="BG24" s="5"/>
      <c r="BH24" s="5"/>
      <c r="BI24" s="5"/>
      <c r="BJ24" s="5"/>
      <c r="BK24" s="1"/>
      <c r="BL24" s="41"/>
    </row>
    <row r="25" spans="1:64" ht="18" customHeight="1">
      <c r="A25" s="49"/>
      <c r="B25" s="355" t="s">
        <v>54</v>
      </c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7"/>
      <c r="W25" s="232"/>
      <c r="X25" s="233"/>
      <c r="Z25" s="49"/>
      <c r="AA25" s="358" t="s">
        <v>55</v>
      </c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60"/>
      <c r="AV25" s="220"/>
      <c r="AW25" s="221"/>
      <c r="AX25" s="47"/>
      <c r="AY25" s="47"/>
      <c r="AZ25" s="2"/>
      <c r="BA25" s="3"/>
      <c r="BB25" s="3"/>
      <c r="BC25" s="3"/>
      <c r="BD25" s="3"/>
      <c r="BE25" s="5"/>
      <c r="BF25" s="4"/>
      <c r="BG25" s="5"/>
      <c r="BH25" s="5"/>
      <c r="BI25" s="5"/>
      <c r="BJ25" s="5"/>
      <c r="BK25" s="1"/>
      <c r="BL25" s="41"/>
    </row>
    <row r="26" spans="1:64" ht="18" customHeight="1">
      <c r="A26" s="49"/>
      <c r="B26" s="206" t="s">
        <v>125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8"/>
      <c r="Z26" s="49"/>
      <c r="AA26" s="206" t="s">
        <v>124</v>
      </c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8"/>
      <c r="AX26" s="47"/>
      <c r="AY26" s="47"/>
      <c r="AZ26" s="2"/>
      <c r="BA26" s="3"/>
      <c r="BB26" s="3"/>
      <c r="BC26" s="3"/>
      <c r="BD26" s="3"/>
      <c r="BE26" s="5"/>
      <c r="BF26" s="4"/>
      <c r="BG26" s="5"/>
      <c r="BH26" s="5"/>
      <c r="BI26" s="5"/>
      <c r="BJ26" s="5"/>
      <c r="BK26" s="1"/>
      <c r="BL26" s="41"/>
    </row>
    <row r="27" spans="1:64" ht="18" customHeight="1">
      <c r="A27" s="49"/>
      <c r="B27" s="206" t="s">
        <v>127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8"/>
      <c r="Z27" s="49"/>
      <c r="AA27" s="206" t="s">
        <v>123</v>
      </c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8"/>
      <c r="AX27" s="47"/>
      <c r="AY27" s="47"/>
      <c r="AZ27" s="2"/>
      <c r="BA27" s="3"/>
      <c r="BB27" s="3"/>
      <c r="BC27" s="3"/>
      <c r="BD27" s="3"/>
      <c r="BE27" s="5"/>
      <c r="BF27" s="4"/>
      <c r="BG27" s="5"/>
      <c r="BH27" s="5"/>
      <c r="BI27" s="5"/>
      <c r="BJ27" s="5"/>
      <c r="BK27" s="1"/>
      <c r="BL27" s="41"/>
    </row>
    <row r="28" spans="1:64" ht="18" customHeight="1">
      <c r="A28" s="49"/>
      <c r="B28" s="206" t="s">
        <v>128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8"/>
      <c r="Z28" s="49"/>
      <c r="AA28" s="206" t="s">
        <v>129</v>
      </c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8"/>
      <c r="AX28" s="47"/>
      <c r="AY28" s="47"/>
      <c r="AZ28" s="2"/>
      <c r="BA28" s="3"/>
      <c r="BB28" s="3"/>
      <c r="BC28" s="3"/>
      <c r="BD28" s="3"/>
      <c r="BE28" s="5"/>
      <c r="BF28" s="4"/>
      <c r="BG28" s="5"/>
      <c r="BH28" s="5"/>
      <c r="BI28" s="5"/>
      <c r="BJ28" s="5"/>
      <c r="BK28" s="1"/>
      <c r="BL28" s="41"/>
    </row>
    <row r="29" spans="2:64" ht="18" customHeight="1" thickBot="1">
      <c r="B29" s="203" t="s">
        <v>120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5"/>
      <c r="AA29" s="203" t="s">
        <v>126</v>
      </c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5"/>
      <c r="BH29" s="1"/>
      <c r="BI29" s="1"/>
      <c r="BJ29" s="1"/>
      <c r="BK29" s="2"/>
      <c r="BL29" s="3"/>
    </row>
    <row r="30" spans="2:64" ht="18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BH30" s="1"/>
      <c r="BI30" s="1"/>
      <c r="BJ30" s="1"/>
      <c r="BK30" s="2"/>
      <c r="BL30" s="3"/>
    </row>
    <row r="31" spans="2:64" ht="18" customHeight="1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BH31" s="1"/>
      <c r="BI31" s="1"/>
      <c r="BJ31" s="1"/>
      <c r="BK31" s="2"/>
      <c r="BL31" s="3"/>
    </row>
    <row r="32" spans="2:64" s="41" customFormat="1" ht="18" customHeight="1">
      <c r="B32" s="46" t="s">
        <v>5</v>
      </c>
      <c r="BK32" s="35"/>
      <c r="BL32" s="36"/>
    </row>
    <row r="33" spans="60:64" ht="18" customHeight="1" thickBot="1">
      <c r="BH33" s="1"/>
      <c r="BI33" s="1"/>
      <c r="BJ33" s="1"/>
      <c r="BK33" s="2"/>
      <c r="BL33" s="3"/>
    </row>
    <row r="34" spans="2:120" ht="18" customHeight="1" thickBot="1">
      <c r="B34" s="361" t="s">
        <v>6</v>
      </c>
      <c r="C34" s="362"/>
      <c r="D34" s="209" t="s">
        <v>7</v>
      </c>
      <c r="E34" s="210"/>
      <c r="F34" s="211"/>
      <c r="G34" s="209" t="s">
        <v>15</v>
      </c>
      <c r="H34" s="210"/>
      <c r="I34" s="211"/>
      <c r="J34" s="209" t="s">
        <v>46</v>
      </c>
      <c r="K34" s="210"/>
      <c r="L34" s="210"/>
      <c r="M34" s="211"/>
      <c r="N34" s="209" t="s">
        <v>8</v>
      </c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1"/>
      <c r="BE34" s="209" t="s">
        <v>9</v>
      </c>
      <c r="BF34" s="210"/>
      <c r="BG34" s="210"/>
      <c r="BH34" s="210"/>
      <c r="BI34" s="211"/>
      <c r="BJ34" s="3"/>
      <c r="BM34" s="5"/>
      <c r="BN34" s="5"/>
      <c r="BT34" s="3"/>
      <c r="BU34" s="3"/>
      <c r="BX34" s="6"/>
      <c r="BY34" s="6"/>
      <c r="CE34" s="2"/>
      <c r="CF34" s="2"/>
      <c r="CK34" s="7"/>
      <c r="CL34" s="7"/>
      <c r="DN34" s="8"/>
      <c r="DO34" s="1"/>
      <c r="DP34" s="1"/>
    </row>
    <row r="35" spans="2:62" s="50" customFormat="1" ht="18" customHeight="1">
      <c r="B35" s="330">
        <v>1</v>
      </c>
      <c r="C35" s="217"/>
      <c r="D35" s="217" t="s">
        <v>10</v>
      </c>
      <c r="E35" s="217"/>
      <c r="F35" s="217"/>
      <c r="G35" s="370">
        <v>4</v>
      </c>
      <c r="H35" s="371"/>
      <c r="I35" s="372"/>
      <c r="J35" s="212">
        <v>0.6041666666666666</v>
      </c>
      <c r="K35" s="213"/>
      <c r="L35" s="213"/>
      <c r="M35" s="214"/>
      <c r="N35" s="373" t="str">
        <f>B23</f>
        <v>Djk Viktoria Frechen </v>
      </c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51" t="s">
        <v>11</v>
      </c>
      <c r="AJ35" s="352" t="str">
        <f>B21</f>
        <v>SSV Berghausen</v>
      </c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3"/>
      <c r="BE35" s="224"/>
      <c r="BF35" s="225"/>
      <c r="BG35" s="225"/>
      <c r="BH35" s="129"/>
      <c r="BI35" s="169"/>
      <c r="BJ35" s="52"/>
    </row>
    <row r="36" spans="2:120" ht="18" customHeight="1">
      <c r="B36" s="218">
        <v>2</v>
      </c>
      <c r="C36" s="219"/>
      <c r="D36" s="219" t="s">
        <v>10</v>
      </c>
      <c r="E36" s="219"/>
      <c r="F36" s="219"/>
      <c r="G36" s="270">
        <v>5</v>
      </c>
      <c r="H36" s="271"/>
      <c r="I36" s="272"/>
      <c r="J36" s="190">
        <f>J35</f>
        <v>0.6041666666666666</v>
      </c>
      <c r="K36" s="191"/>
      <c r="L36" s="191"/>
      <c r="M36" s="192"/>
      <c r="N36" s="222" t="str">
        <f>B20</f>
        <v>SV Rosellen 1</v>
      </c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51" t="s">
        <v>11</v>
      </c>
      <c r="AJ36" s="223" t="str">
        <f>B22</f>
        <v>SuS 08 Krefeld</v>
      </c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8"/>
      <c r="BE36" s="215"/>
      <c r="BF36" s="216"/>
      <c r="BG36" s="216"/>
      <c r="BH36" s="226"/>
      <c r="BI36" s="227"/>
      <c r="BJ36" s="52"/>
      <c r="BM36" s="5"/>
      <c r="BN36" s="5"/>
      <c r="BT36" s="3"/>
      <c r="BU36" s="3"/>
      <c r="BX36" s="6"/>
      <c r="BY36" s="6"/>
      <c r="CE36" s="2"/>
      <c r="CF36" s="2"/>
      <c r="CK36" s="7"/>
      <c r="CL36" s="7"/>
      <c r="DN36" s="8"/>
      <c r="DO36" s="1"/>
      <c r="DP36" s="1"/>
    </row>
    <row r="37" spans="2:120" ht="18" customHeight="1">
      <c r="B37" s="218">
        <v>3</v>
      </c>
      <c r="C37" s="219"/>
      <c r="D37" s="219" t="s">
        <v>12</v>
      </c>
      <c r="E37" s="219"/>
      <c r="F37" s="219"/>
      <c r="G37" s="270">
        <v>6</v>
      </c>
      <c r="H37" s="271"/>
      <c r="I37" s="272"/>
      <c r="J37" s="190">
        <f>J36</f>
        <v>0.6041666666666666</v>
      </c>
      <c r="K37" s="191"/>
      <c r="L37" s="191"/>
      <c r="M37" s="192"/>
      <c r="N37" s="222" t="str">
        <f>AA23</f>
        <v>FC Fortuna Köln</v>
      </c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51" t="s">
        <v>11</v>
      </c>
      <c r="AJ37" s="223" t="str">
        <f>AA21</f>
        <v>SF Neersbroich</v>
      </c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8"/>
      <c r="BE37" s="215"/>
      <c r="BF37" s="216"/>
      <c r="BG37" s="216"/>
      <c r="BH37" s="226"/>
      <c r="BI37" s="227"/>
      <c r="BJ37" s="52"/>
      <c r="BM37" s="5"/>
      <c r="BN37" s="5"/>
      <c r="BT37" s="3"/>
      <c r="BU37" s="3"/>
      <c r="BX37" s="6"/>
      <c r="BY37" s="6"/>
      <c r="CE37" s="2"/>
      <c r="CF37" s="2"/>
      <c r="CK37" s="7"/>
      <c r="CL37" s="7"/>
      <c r="DN37" s="8"/>
      <c r="DO37" s="1"/>
      <c r="DP37" s="1"/>
    </row>
    <row r="38" spans="2:120" ht="18" customHeight="1">
      <c r="B38" s="218">
        <v>4</v>
      </c>
      <c r="C38" s="219"/>
      <c r="D38" s="219" t="s">
        <v>12</v>
      </c>
      <c r="E38" s="219"/>
      <c r="F38" s="219"/>
      <c r="G38" s="270">
        <v>4</v>
      </c>
      <c r="H38" s="271"/>
      <c r="I38" s="272"/>
      <c r="J38" s="190">
        <v>0.6131944444444445</v>
      </c>
      <c r="K38" s="191"/>
      <c r="L38" s="191"/>
      <c r="M38" s="192"/>
      <c r="N38" s="222" t="str">
        <f>AA20</f>
        <v>SG Orken-Noithausen</v>
      </c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51" t="s">
        <v>11</v>
      </c>
      <c r="AJ38" s="223" t="str">
        <f>AA22</f>
        <v>SG Romm./Gilbach</v>
      </c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8"/>
      <c r="BE38" s="215"/>
      <c r="BF38" s="216"/>
      <c r="BG38" s="216"/>
      <c r="BH38" s="226"/>
      <c r="BI38" s="227"/>
      <c r="BJ38" s="52"/>
      <c r="BM38" s="5"/>
      <c r="BN38" s="5"/>
      <c r="BT38" s="3"/>
      <c r="BU38" s="3"/>
      <c r="BX38" s="6"/>
      <c r="BY38" s="6"/>
      <c r="CE38" s="2"/>
      <c r="CF38" s="2"/>
      <c r="CK38" s="7"/>
      <c r="CL38" s="7"/>
      <c r="DN38" s="8"/>
      <c r="DO38" s="1"/>
      <c r="DP38" s="1"/>
    </row>
    <row r="39" spans="2:120" ht="18" customHeight="1">
      <c r="B39" s="315">
        <v>5</v>
      </c>
      <c r="C39" s="272"/>
      <c r="D39" s="219" t="s">
        <v>56</v>
      </c>
      <c r="E39" s="219"/>
      <c r="F39" s="219"/>
      <c r="G39" s="270">
        <v>5</v>
      </c>
      <c r="H39" s="271"/>
      <c r="I39" s="272"/>
      <c r="J39" s="190">
        <v>0.6131944444444445</v>
      </c>
      <c r="K39" s="191"/>
      <c r="L39" s="191"/>
      <c r="M39" s="192"/>
      <c r="N39" s="222" t="str">
        <f>B29</f>
        <v>Spvg Wesseling-Urfeld</v>
      </c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51" t="s">
        <v>11</v>
      </c>
      <c r="AJ39" s="223" t="str">
        <f>B27</f>
        <v>1. FC Monheim </v>
      </c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8"/>
      <c r="BE39" s="215"/>
      <c r="BF39" s="216"/>
      <c r="BG39" s="216"/>
      <c r="BH39" s="226"/>
      <c r="BI39" s="227"/>
      <c r="BJ39" s="52"/>
      <c r="BM39" s="5"/>
      <c r="BN39" s="5"/>
      <c r="BT39" s="3"/>
      <c r="BU39" s="3"/>
      <c r="BX39" s="6"/>
      <c r="BY39" s="6"/>
      <c r="CE39" s="2"/>
      <c r="CF39" s="2"/>
      <c r="CK39" s="7"/>
      <c r="CL39" s="7"/>
      <c r="DN39" s="8"/>
      <c r="DO39" s="1"/>
      <c r="DP39" s="1"/>
    </row>
    <row r="40" spans="2:120" ht="18" customHeight="1">
      <c r="B40" s="315">
        <v>6</v>
      </c>
      <c r="C40" s="272"/>
      <c r="D40" s="219" t="s">
        <v>56</v>
      </c>
      <c r="E40" s="219"/>
      <c r="F40" s="219"/>
      <c r="G40" s="270">
        <v>6</v>
      </c>
      <c r="H40" s="271"/>
      <c r="I40" s="272"/>
      <c r="J40" s="190">
        <v>0.6131944444444445</v>
      </c>
      <c r="K40" s="191"/>
      <c r="L40" s="191"/>
      <c r="M40" s="192"/>
      <c r="N40" s="222" t="str">
        <f>B26</f>
        <v>TuS Reuschenberg</v>
      </c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51" t="s">
        <v>11</v>
      </c>
      <c r="AJ40" s="223" t="str">
        <f>B28</f>
        <v>BV 04 Düsseldorf</v>
      </c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8"/>
      <c r="BE40" s="215"/>
      <c r="BF40" s="216"/>
      <c r="BG40" s="216"/>
      <c r="BH40" s="226"/>
      <c r="BI40" s="227"/>
      <c r="BJ40" s="52"/>
      <c r="BM40" s="5"/>
      <c r="BN40" s="5"/>
      <c r="BT40" s="3"/>
      <c r="BU40" s="3"/>
      <c r="BX40" s="6"/>
      <c r="BY40" s="6"/>
      <c r="CE40" s="2"/>
      <c r="CF40" s="2"/>
      <c r="CK40" s="7"/>
      <c r="CL40" s="7"/>
      <c r="DN40" s="8"/>
      <c r="DO40" s="1"/>
      <c r="DP40" s="1"/>
    </row>
    <row r="41" spans="2:120" ht="18" customHeight="1">
      <c r="B41" s="315">
        <v>7</v>
      </c>
      <c r="C41" s="272"/>
      <c r="D41" s="219" t="s">
        <v>57</v>
      </c>
      <c r="E41" s="219"/>
      <c r="F41" s="219"/>
      <c r="G41" s="270">
        <v>4</v>
      </c>
      <c r="H41" s="271"/>
      <c r="I41" s="272"/>
      <c r="J41" s="190">
        <v>0.6222222222222222</v>
      </c>
      <c r="K41" s="191"/>
      <c r="L41" s="191"/>
      <c r="M41" s="192"/>
      <c r="N41" s="222" t="str">
        <f>AA29</f>
        <v>TS Struck</v>
      </c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51" t="s">
        <v>11</v>
      </c>
      <c r="AJ41" s="223" t="str">
        <f>AA27</f>
        <v>SVG Weissenberg</v>
      </c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8"/>
      <c r="BE41" s="215"/>
      <c r="BF41" s="216"/>
      <c r="BG41" s="216"/>
      <c r="BH41" s="226"/>
      <c r="BI41" s="227"/>
      <c r="BJ41" s="52"/>
      <c r="BM41" s="5"/>
      <c r="BN41" s="5"/>
      <c r="BT41" s="3"/>
      <c r="BU41" s="3"/>
      <c r="BX41" s="6"/>
      <c r="BY41" s="6"/>
      <c r="CE41" s="2"/>
      <c r="CF41" s="2"/>
      <c r="CK41" s="7"/>
      <c r="CL41" s="7"/>
      <c r="DN41" s="8"/>
      <c r="DO41" s="1"/>
      <c r="DP41" s="1"/>
    </row>
    <row r="42" spans="2:120" ht="18" customHeight="1">
      <c r="B42" s="315">
        <v>8</v>
      </c>
      <c r="C42" s="272"/>
      <c r="D42" s="219" t="s">
        <v>57</v>
      </c>
      <c r="E42" s="219"/>
      <c r="F42" s="219"/>
      <c r="G42" s="270">
        <v>5</v>
      </c>
      <c r="H42" s="271"/>
      <c r="I42" s="272"/>
      <c r="J42" s="190">
        <v>0.6222222222222222</v>
      </c>
      <c r="K42" s="191"/>
      <c r="L42" s="191"/>
      <c r="M42" s="192"/>
      <c r="N42" s="222" t="str">
        <f>AA26</f>
        <v>SC Blau-Weiß 06 Köln </v>
      </c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51" t="s">
        <v>11</v>
      </c>
      <c r="AJ42" s="223" t="str">
        <f>AA28</f>
        <v>FC Zons</v>
      </c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8"/>
      <c r="BE42" s="215"/>
      <c r="BF42" s="216"/>
      <c r="BG42" s="216"/>
      <c r="BH42" s="226"/>
      <c r="BI42" s="227"/>
      <c r="BJ42" s="52"/>
      <c r="BM42" s="5"/>
      <c r="BN42" s="5"/>
      <c r="BT42" s="3"/>
      <c r="BU42" s="3"/>
      <c r="BX42" s="6"/>
      <c r="BY42" s="6"/>
      <c r="CE42" s="2"/>
      <c r="CF42" s="2"/>
      <c r="CK42" s="7"/>
      <c r="CL42" s="7"/>
      <c r="DN42" s="8"/>
      <c r="DO42" s="1"/>
      <c r="DP42" s="1"/>
    </row>
    <row r="43" spans="2:120" ht="18" customHeight="1">
      <c r="B43" s="315">
        <v>9</v>
      </c>
      <c r="C43" s="272"/>
      <c r="D43" s="219" t="s">
        <v>10</v>
      </c>
      <c r="E43" s="219"/>
      <c r="F43" s="219"/>
      <c r="G43" s="270">
        <v>6</v>
      </c>
      <c r="H43" s="271"/>
      <c r="I43" s="272"/>
      <c r="J43" s="190">
        <v>0.6222222222222222</v>
      </c>
      <c r="K43" s="191"/>
      <c r="L43" s="191"/>
      <c r="M43" s="192"/>
      <c r="N43" s="222" t="str">
        <f>B21</f>
        <v>SSV Berghausen</v>
      </c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51" t="s">
        <v>11</v>
      </c>
      <c r="AJ43" s="223" t="str">
        <f>B20</f>
        <v>SV Rosellen 1</v>
      </c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8"/>
      <c r="BE43" s="215"/>
      <c r="BF43" s="216"/>
      <c r="BG43" s="216"/>
      <c r="BH43" s="226"/>
      <c r="BI43" s="227"/>
      <c r="BJ43" s="52"/>
      <c r="BM43" s="5"/>
      <c r="BN43" s="5"/>
      <c r="BT43" s="3"/>
      <c r="BU43" s="3"/>
      <c r="BX43" s="6"/>
      <c r="BY43" s="6"/>
      <c r="CE43" s="2"/>
      <c r="CF43" s="2"/>
      <c r="CK43" s="7"/>
      <c r="CL43" s="7"/>
      <c r="DN43" s="8"/>
      <c r="DO43" s="1"/>
      <c r="DP43" s="1"/>
    </row>
    <row r="44" spans="2:120" ht="18" customHeight="1">
      <c r="B44" s="315">
        <v>10</v>
      </c>
      <c r="C44" s="272"/>
      <c r="D44" s="219" t="s">
        <v>10</v>
      </c>
      <c r="E44" s="219"/>
      <c r="F44" s="219"/>
      <c r="G44" s="270">
        <v>4</v>
      </c>
      <c r="H44" s="271"/>
      <c r="I44" s="272"/>
      <c r="J44" s="190">
        <v>0.63125</v>
      </c>
      <c r="K44" s="191"/>
      <c r="L44" s="191"/>
      <c r="M44" s="192"/>
      <c r="N44" s="222" t="str">
        <f>B23</f>
        <v>Djk Viktoria Frechen </v>
      </c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51" t="s">
        <v>11</v>
      </c>
      <c r="AJ44" s="223" t="str">
        <f>B22</f>
        <v>SuS 08 Krefeld</v>
      </c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8"/>
      <c r="BE44" s="215"/>
      <c r="BF44" s="216"/>
      <c r="BG44" s="216"/>
      <c r="BH44" s="226"/>
      <c r="BI44" s="227"/>
      <c r="BJ44" s="52"/>
      <c r="BM44" s="5"/>
      <c r="BN44" s="5"/>
      <c r="BT44" s="3"/>
      <c r="BU44" s="3"/>
      <c r="BX44" s="6"/>
      <c r="BY44" s="6"/>
      <c r="CE44" s="2"/>
      <c r="CF44" s="2"/>
      <c r="CK44" s="7"/>
      <c r="CL44" s="7"/>
      <c r="DN44" s="8"/>
      <c r="DO44" s="1"/>
      <c r="DP44" s="1"/>
    </row>
    <row r="45" spans="2:120" ht="18" customHeight="1">
      <c r="B45" s="315">
        <v>11</v>
      </c>
      <c r="C45" s="272"/>
      <c r="D45" s="219" t="s">
        <v>12</v>
      </c>
      <c r="E45" s="219"/>
      <c r="F45" s="219"/>
      <c r="G45" s="270">
        <v>5</v>
      </c>
      <c r="H45" s="271"/>
      <c r="I45" s="272"/>
      <c r="J45" s="190">
        <v>0.63125</v>
      </c>
      <c r="K45" s="191"/>
      <c r="L45" s="191"/>
      <c r="M45" s="192"/>
      <c r="N45" s="222" t="str">
        <f>AA21</f>
        <v>SF Neersbroich</v>
      </c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51" t="s">
        <v>11</v>
      </c>
      <c r="AJ45" s="223" t="str">
        <f>AA20</f>
        <v>SG Orken-Noithausen</v>
      </c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8"/>
      <c r="BE45" s="215"/>
      <c r="BF45" s="216"/>
      <c r="BG45" s="216"/>
      <c r="BH45" s="226"/>
      <c r="BI45" s="227"/>
      <c r="BJ45" s="52"/>
      <c r="BM45" s="5"/>
      <c r="BN45" s="5"/>
      <c r="BT45" s="3"/>
      <c r="BU45" s="3"/>
      <c r="BX45" s="6"/>
      <c r="BY45" s="6"/>
      <c r="CE45" s="2"/>
      <c r="CF45" s="2"/>
      <c r="CK45" s="7"/>
      <c r="CL45" s="7"/>
      <c r="DN45" s="8"/>
      <c r="DO45" s="1"/>
      <c r="DP45" s="1"/>
    </row>
    <row r="46" spans="2:120" ht="18" customHeight="1">
      <c r="B46" s="315">
        <v>12</v>
      </c>
      <c r="C46" s="272"/>
      <c r="D46" s="219" t="s">
        <v>12</v>
      </c>
      <c r="E46" s="219"/>
      <c r="F46" s="219"/>
      <c r="G46" s="270">
        <v>6</v>
      </c>
      <c r="H46" s="271"/>
      <c r="I46" s="272"/>
      <c r="J46" s="190">
        <v>0.63125</v>
      </c>
      <c r="K46" s="191"/>
      <c r="L46" s="191"/>
      <c r="M46" s="192"/>
      <c r="N46" s="222" t="str">
        <f>AA22</f>
        <v>SG Romm./Gilbach</v>
      </c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51" t="s">
        <v>11</v>
      </c>
      <c r="AJ46" s="223" t="str">
        <f>AA23</f>
        <v>FC Fortuna Köln</v>
      </c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8"/>
      <c r="BE46" s="215"/>
      <c r="BF46" s="216"/>
      <c r="BG46" s="216"/>
      <c r="BH46" s="226"/>
      <c r="BI46" s="227"/>
      <c r="BJ46" s="52"/>
      <c r="BM46" s="5"/>
      <c r="BN46" s="5"/>
      <c r="BT46" s="3"/>
      <c r="BU46" s="3"/>
      <c r="BX46" s="6"/>
      <c r="BY46" s="6"/>
      <c r="CE46" s="2"/>
      <c r="CF46" s="2"/>
      <c r="CK46" s="7"/>
      <c r="CL46" s="7"/>
      <c r="DN46" s="8"/>
      <c r="DO46" s="1"/>
      <c r="DP46" s="1"/>
    </row>
    <row r="47" spans="2:120" ht="18" customHeight="1">
      <c r="B47" s="315">
        <v>13</v>
      </c>
      <c r="C47" s="272"/>
      <c r="D47" s="219" t="s">
        <v>56</v>
      </c>
      <c r="E47" s="219"/>
      <c r="F47" s="219"/>
      <c r="G47" s="270">
        <v>4</v>
      </c>
      <c r="H47" s="271"/>
      <c r="I47" s="272"/>
      <c r="J47" s="190">
        <v>0.6402777777777778</v>
      </c>
      <c r="K47" s="191"/>
      <c r="L47" s="191"/>
      <c r="M47" s="192"/>
      <c r="N47" s="222" t="str">
        <f>B27</f>
        <v>1. FC Monheim </v>
      </c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51" t="s">
        <v>11</v>
      </c>
      <c r="AJ47" s="223" t="str">
        <f>B26</f>
        <v>TuS Reuschenberg</v>
      </c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8"/>
      <c r="BE47" s="215"/>
      <c r="BF47" s="216"/>
      <c r="BG47" s="216"/>
      <c r="BH47" s="226"/>
      <c r="BI47" s="227"/>
      <c r="BJ47" s="52"/>
      <c r="BM47" s="5"/>
      <c r="BN47" s="5"/>
      <c r="BT47" s="3"/>
      <c r="BU47" s="3"/>
      <c r="BX47" s="6"/>
      <c r="BY47" s="6"/>
      <c r="CE47" s="2"/>
      <c r="CF47" s="2"/>
      <c r="CK47" s="7"/>
      <c r="CL47" s="7"/>
      <c r="DN47" s="8"/>
      <c r="DO47" s="1"/>
      <c r="DP47" s="1"/>
    </row>
    <row r="48" spans="2:120" ht="18" customHeight="1">
      <c r="B48" s="315">
        <v>14</v>
      </c>
      <c r="C48" s="272"/>
      <c r="D48" s="219" t="s">
        <v>56</v>
      </c>
      <c r="E48" s="219"/>
      <c r="F48" s="219"/>
      <c r="G48" s="270">
        <v>5</v>
      </c>
      <c r="H48" s="271"/>
      <c r="I48" s="272"/>
      <c r="J48" s="190">
        <v>0.6402777777777778</v>
      </c>
      <c r="K48" s="191"/>
      <c r="L48" s="191"/>
      <c r="M48" s="192"/>
      <c r="N48" s="222" t="str">
        <f>B28</f>
        <v>BV 04 Düsseldorf</v>
      </c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51" t="s">
        <v>11</v>
      </c>
      <c r="AJ48" s="223" t="str">
        <f>B29</f>
        <v>Spvg Wesseling-Urfeld</v>
      </c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8"/>
      <c r="BE48" s="215"/>
      <c r="BF48" s="216"/>
      <c r="BG48" s="216"/>
      <c r="BH48" s="226"/>
      <c r="BI48" s="227"/>
      <c r="BJ48" s="52"/>
      <c r="BM48" s="5"/>
      <c r="BN48" s="5"/>
      <c r="BT48" s="3"/>
      <c r="BU48" s="3"/>
      <c r="BX48" s="6"/>
      <c r="BY48" s="6"/>
      <c r="CE48" s="2"/>
      <c r="CF48" s="2"/>
      <c r="CK48" s="7"/>
      <c r="CL48" s="7"/>
      <c r="DN48" s="8"/>
      <c r="DO48" s="1"/>
      <c r="DP48" s="1"/>
    </row>
    <row r="49" spans="2:120" ht="18" customHeight="1">
      <c r="B49" s="315">
        <v>15</v>
      </c>
      <c r="C49" s="272"/>
      <c r="D49" s="219" t="s">
        <v>57</v>
      </c>
      <c r="E49" s="219"/>
      <c r="F49" s="219"/>
      <c r="G49" s="270">
        <v>6</v>
      </c>
      <c r="H49" s="271"/>
      <c r="I49" s="272"/>
      <c r="J49" s="190">
        <v>0.6402777777777778</v>
      </c>
      <c r="K49" s="191"/>
      <c r="L49" s="191"/>
      <c r="M49" s="192"/>
      <c r="N49" s="222" t="str">
        <f>AA27</f>
        <v>SVG Weissenberg</v>
      </c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51" t="s">
        <v>11</v>
      </c>
      <c r="AJ49" s="223" t="str">
        <f>AA26</f>
        <v>SC Blau-Weiß 06 Köln </v>
      </c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8"/>
      <c r="BE49" s="215"/>
      <c r="BF49" s="216"/>
      <c r="BG49" s="216"/>
      <c r="BH49" s="226"/>
      <c r="BI49" s="227"/>
      <c r="BJ49" s="52"/>
      <c r="BM49" s="5"/>
      <c r="BN49" s="5"/>
      <c r="BT49" s="3"/>
      <c r="BU49" s="3"/>
      <c r="BX49" s="6"/>
      <c r="BY49" s="6"/>
      <c r="CE49" s="2"/>
      <c r="CF49" s="2"/>
      <c r="CK49" s="7"/>
      <c r="CL49" s="7"/>
      <c r="DN49" s="8"/>
      <c r="DO49" s="1"/>
      <c r="DP49" s="1"/>
    </row>
    <row r="50" spans="2:120" ht="18" customHeight="1">
      <c r="B50" s="315">
        <v>16</v>
      </c>
      <c r="C50" s="272"/>
      <c r="D50" s="219" t="s">
        <v>57</v>
      </c>
      <c r="E50" s="219"/>
      <c r="F50" s="219"/>
      <c r="G50" s="270">
        <v>4</v>
      </c>
      <c r="H50" s="271"/>
      <c r="I50" s="272"/>
      <c r="J50" s="190">
        <v>0.6493055555555556</v>
      </c>
      <c r="K50" s="191"/>
      <c r="L50" s="191"/>
      <c r="M50" s="192"/>
      <c r="N50" s="222" t="str">
        <f>AA28</f>
        <v>FC Zons</v>
      </c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51" t="s">
        <v>11</v>
      </c>
      <c r="AJ50" s="223" t="str">
        <f>AA29</f>
        <v>TS Struck</v>
      </c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8"/>
      <c r="BE50" s="215"/>
      <c r="BF50" s="216"/>
      <c r="BG50" s="216"/>
      <c r="BH50" s="226"/>
      <c r="BI50" s="227"/>
      <c r="BJ50" s="52"/>
      <c r="BM50" s="5"/>
      <c r="BN50" s="5"/>
      <c r="BT50" s="3"/>
      <c r="BU50" s="3"/>
      <c r="BX50" s="6"/>
      <c r="BY50" s="6"/>
      <c r="CE50" s="2"/>
      <c r="CF50" s="2"/>
      <c r="CK50" s="7"/>
      <c r="CL50" s="7"/>
      <c r="DN50" s="8"/>
      <c r="DO50" s="1"/>
      <c r="DP50" s="1"/>
    </row>
    <row r="51" spans="2:120" ht="18" customHeight="1">
      <c r="B51" s="315">
        <v>17</v>
      </c>
      <c r="C51" s="272"/>
      <c r="D51" s="219" t="s">
        <v>10</v>
      </c>
      <c r="E51" s="219"/>
      <c r="F51" s="219"/>
      <c r="G51" s="270">
        <v>5</v>
      </c>
      <c r="H51" s="271"/>
      <c r="I51" s="272"/>
      <c r="J51" s="190">
        <v>0.6493055555555556</v>
      </c>
      <c r="K51" s="191"/>
      <c r="L51" s="191"/>
      <c r="M51" s="192"/>
      <c r="N51" s="222" t="str">
        <f>B23</f>
        <v>Djk Viktoria Frechen </v>
      </c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51" t="s">
        <v>11</v>
      </c>
      <c r="AJ51" s="223" t="str">
        <f>B20</f>
        <v>SV Rosellen 1</v>
      </c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8"/>
      <c r="BE51" s="215"/>
      <c r="BF51" s="216"/>
      <c r="BG51" s="216"/>
      <c r="BH51" s="226"/>
      <c r="BI51" s="227"/>
      <c r="BJ51" s="52"/>
      <c r="BM51" s="5"/>
      <c r="BN51" s="5"/>
      <c r="BT51" s="3"/>
      <c r="BU51" s="3"/>
      <c r="BX51" s="6"/>
      <c r="BY51" s="6"/>
      <c r="CE51" s="2"/>
      <c r="CF51" s="2"/>
      <c r="CK51" s="7"/>
      <c r="CL51" s="7"/>
      <c r="DN51" s="8"/>
      <c r="DO51" s="1"/>
      <c r="DP51" s="1"/>
    </row>
    <row r="52" spans="2:120" ht="18" customHeight="1">
      <c r="B52" s="315">
        <v>18</v>
      </c>
      <c r="C52" s="272"/>
      <c r="D52" s="219" t="s">
        <v>10</v>
      </c>
      <c r="E52" s="219"/>
      <c r="F52" s="219"/>
      <c r="G52" s="270">
        <v>6</v>
      </c>
      <c r="H52" s="271"/>
      <c r="I52" s="272"/>
      <c r="J52" s="190">
        <v>0.6493055555555556</v>
      </c>
      <c r="K52" s="191"/>
      <c r="L52" s="191"/>
      <c r="M52" s="192"/>
      <c r="N52" s="222" t="str">
        <f>B21</f>
        <v>SSV Berghausen</v>
      </c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51" t="s">
        <v>11</v>
      </c>
      <c r="AJ52" s="223" t="str">
        <f>B22</f>
        <v>SuS 08 Krefeld</v>
      </c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8"/>
      <c r="BE52" s="215"/>
      <c r="BF52" s="216"/>
      <c r="BG52" s="216"/>
      <c r="BH52" s="226"/>
      <c r="BI52" s="227"/>
      <c r="BJ52" s="52"/>
      <c r="BM52" s="5"/>
      <c r="BN52" s="5"/>
      <c r="BT52" s="3"/>
      <c r="BU52" s="3"/>
      <c r="BX52" s="6"/>
      <c r="BY52" s="6"/>
      <c r="CE52" s="2"/>
      <c r="CF52" s="2"/>
      <c r="CK52" s="7"/>
      <c r="CL52" s="7"/>
      <c r="DN52" s="8"/>
      <c r="DO52" s="1"/>
      <c r="DP52" s="1"/>
    </row>
    <row r="53" spans="2:120" ht="18" customHeight="1">
      <c r="B53" s="315">
        <v>19</v>
      </c>
      <c r="C53" s="272"/>
      <c r="D53" s="219" t="s">
        <v>12</v>
      </c>
      <c r="E53" s="219"/>
      <c r="F53" s="219"/>
      <c r="G53" s="270">
        <v>4</v>
      </c>
      <c r="H53" s="271"/>
      <c r="I53" s="272"/>
      <c r="J53" s="190">
        <v>0.6583333333333333</v>
      </c>
      <c r="K53" s="191"/>
      <c r="L53" s="191"/>
      <c r="M53" s="192"/>
      <c r="N53" s="222" t="str">
        <f>AA23</f>
        <v>FC Fortuna Köln</v>
      </c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51" t="s">
        <v>11</v>
      </c>
      <c r="AJ53" s="223" t="str">
        <f>AA20</f>
        <v>SG Orken-Noithausen</v>
      </c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8"/>
      <c r="BE53" s="215"/>
      <c r="BF53" s="216"/>
      <c r="BG53" s="216"/>
      <c r="BH53" s="226"/>
      <c r="BI53" s="227"/>
      <c r="BJ53" s="52"/>
      <c r="BM53" s="5"/>
      <c r="BN53" s="5"/>
      <c r="BT53" s="3"/>
      <c r="BU53" s="3"/>
      <c r="BX53" s="6"/>
      <c r="BY53" s="6"/>
      <c r="CE53" s="2"/>
      <c r="CF53" s="2"/>
      <c r="CK53" s="7"/>
      <c r="CL53" s="7"/>
      <c r="DN53" s="8"/>
      <c r="DO53" s="1"/>
      <c r="DP53" s="1"/>
    </row>
    <row r="54" spans="2:120" ht="18" customHeight="1">
      <c r="B54" s="315">
        <v>20</v>
      </c>
      <c r="C54" s="272"/>
      <c r="D54" s="219" t="s">
        <v>12</v>
      </c>
      <c r="E54" s="219"/>
      <c r="F54" s="219"/>
      <c r="G54" s="270">
        <v>5</v>
      </c>
      <c r="H54" s="271"/>
      <c r="I54" s="272"/>
      <c r="J54" s="190">
        <v>0.6583333333333333</v>
      </c>
      <c r="K54" s="191"/>
      <c r="L54" s="191"/>
      <c r="M54" s="192"/>
      <c r="N54" s="222" t="str">
        <f>AA21</f>
        <v>SF Neersbroich</v>
      </c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51" t="s">
        <v>11</v>
      </c>
      <c r="AJ54" s="223" t="str">
        <f>AA22</f>
        <v>SG Romm./Gilbach</v>
      </c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8"/>
      <c r="BE54" s="215"/>
      <c r="BF54" s="216"/>
      <c r="BG54" s="216"/>
      <c r="BH54" s="226"/>
      <c r="BI54" s="227"/>
      <c r="BJ54" s="52"/>
      <c r="BM54" s="5"/>
      <c r="BN54" s="5"/>
      <c r="BT54" s="3"/>
      <c r="BU54" s="3"/>
      <c r="BX54" s="6"/>
      <c r="BY54" s="6"/>
      <c r="CE54" s="2"/>
      <c r="CF54" s="2"/>
      <c r="CK54" s="7"/>
      <c r="CL54" s="7"/>
      <c r="DN54" s="8"/>
      <c r="DO54" s="1"/>
      <c r="DP54" s="1"/>
    </row>
    <row r="55" spans="2:120" ht="18" customHeight="1">
      <c r="B55" s="315">
        <v>21</v>
      </c>
      <c r="C55" s="272"/>
      <c r="D55" s="219" t="s">
        <v>56</v>
      </c>
      <c r="E55" s="219"/>
      <c r="F55" s="219"/>
      <c r="G55" s="270">
        <v>6</v>
      </c>
      <c r="H55" s="271"/>
      <c r="I55" s="272"/>
      <c r="J55" s="190">
        <v>0.6583333333333333</v>
      </c>
      <c r="K55" s="191"/>
      <c r="L55" s="191"/>
      <c r="M55" s="192"/>
      <c r="N55" s="222" t="str">
        <f>B29</f>
        <v>Spvg Wesseling-Urfeld</v>
      </c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51" t="s">
        <v>11</v>
      </c>
      <c r="AJ55" s="223" t="str">
        <f>B26</f>
        <v>TuS Reuschenberg</v>
      </c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8"/>
      <c r="BE55" s="215"/>
      <c r="BF55" s="216"/>
      <c r="BG55" s="216"/>
      <c r="BH55" s="226"/>
      <c r="BI55" s="227"/>
      <c r="BJ55" s="52"/>
      <c r="BM55" s="5"/>
      <c r="BN55" s="5"/>
      <c r="BT55" s="3"/>
      <c r="BU55" s="3"/>
      <c r="BX55" s="6"/>
      <c r="BY55" s="6"/>
      <c r="CE55" s="2"/>
      <c r="CF55" s="2"/>
      <c r="CK55" s="7"/>
      <c r="CL55" s="7"/>
      <c r="DN55" s="8"/>
      <c r="DO55" s="1"/>
      <c r="DP55" s="1"/>
    </row>
    <row r="56" spans="2:120" ht="18" customHeight="1">
      <c r="B56" s="315">
        <v>22</v>
      </c>
      <c r="C56" s="272"/>
      <c r="D56" s="219" t="s">
        <v>56</v>
      </c>
      <c r="E56" s="219"/>
      <c r="F56" s="219"/>
      <c r="G56" s="270">
        <v>4</v>
      </c>
      <c r="H56" s="271"/>
      <c r="I56" s="272"/>
      <c r="J56" s="190">
        <v>0.6673611111111111</v>
      </c>
      <c r="K56" s="191"/>
      <c r="L56" s="191"/>
      <c r="M56" s="192"/>
      <c r="N56" s="222" t="str">
        <f>B27</f>
        <v>1. FC Monheim </v>
      </c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51" t="s">
        <v>11</v>
      </c>
      <c r="AJ56" s="223" t="str">
        <f>B28</f>
        <v>BV 04 Düsseldorf</v>
      </c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8"/>
      <c r="BE56" s="215"/>
      <c r="BF56" s="216"/>
      <c r="BG56" s="216"/>
      <c r="BH56" s="226"/>
      <c r="BI56" s="227"/>
      <c r="BJ56" s="52"/>
      <c r="BM56" s="5"/>
      <c r="BN56" s="5"/>
      <c r="BT56" s="3"/>
      <c r="BU56" s="3"/>
      <c r="BX56" s="6"/>
      <c r="BY56" s="6"/>
      <c r="CE56" s="2"/>
      <c r="CF56" s="2"/>
      <c r="CK56" s="7"/>
      <c r="CL56" s="7"/>
      <c r="DN56" s="8"/>
      <c r="DO56" s="1"/>
      <c r="DP56" s="1"/>
    </row>
    <row r="57" spans="2:120" ht="18" customHeight="1">
      <c r="B57" s="315">
        <v>23</v>
      </c>
      <c r="C57" s="272"/>
      <c r="D57" s="219" t="s">
        <v>57</v>
      </c>
      <c r="E57" s="219"/>
      <c r="F57" s="219"/>
      <c r="G57" s="270">
        <v>5</v>
      </c>
      <c r="H57" s="271"/>
      <c r="I57" s="272"/>
      <c r="J57" s="190">
        <v>0.6673611111111111</v>
      </c>
      <c r="K57" s="191"/>
      <c r="L57" s="191"/>
      <c r="M57" s="192"/>
      <c r="N57" s="222" t="str">
        <f>AA29</f>
        <v>TS Struck</v>
      </c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51" t="s">
        <v>11</v>
      </c>
      <c r="AJ57" s="223" t="str">
        <f>AA26</f>
        <v>SC Blau-Weiß 06 Köln </v>
      </c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8"/>
      <c r="BE57" s="215"/>
      <c r="BF57" s="216"/>
      <c r="BG57" s="216"/>
      <c r="BH57" s="226"/>
      <c r="BI57" s="227"/>
      <c r="BJ57" s="52"/>
      <c r="BM57" s="5"/>
      <c r="BN57" s="5"/>
      <c r="BT57" s="3"/>
      <c r="BU57" s="3"/>
      <c r="BX57" s="6"/>
      <c r="BY57" s="6"/>
      <c r="CE57" s="2"/>
      <c r="CF57" s="2"/>
      <c r="CK57" s="7"/>
      <c r="CL57" s="7"/>
      <c r="DN57" s="8"/>
      <c r="DO57" s="1"/>
      <c r="DP57" s="1"/>
    </row>
    <row r="58" spans="2:120" ht="18" customHeight="1" thickBot="1">
      <c r="B58" s="387">
        <v>24</v>
      </c>
      <c r="C58" s="388"/>
      <c r="D58" s="389" t="s">
        <v>57</v>
      </c>
      <c r="E58" s="389"/>
      <c r="F58" s="389"/>
      <c r="G58" s="136">
        <v>6</v>
      </c>
      <c r="H58" s="137"/>
      <c r="I58" s="388"/>
      <c r="J58" s="391">
        <v>0.6673611111111111</v>
      </c>
      <c r="K58" s="392"/>
      <c r="L58" s="392"/>
      <c r="M58" s="393"/>
      <c r="N58" s="280" t="str">
        <f>AA27</f>
        <v>SVG Weissenberg</v>
      </c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59" t="s">
        <v>11</v>
      </c>
      <c r="AJ58" s="281" t="str">
        <f>AA28</f>
        <v>FC Zons</v>
      </c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390"/>
      <c r="BE58" s="385"/>
      <c r="BF58" s="386"/>
      <c r="BG58" s="386"/>
      <c r="BH58" s="379"/>
      <c r="BI58" s="380"/>
      <c r="BJ58" s="52"/>
      <c r="BM58" s="5"/>
      <c r="BN58" s="5"/>
      <c r="BT58" s="3"/>
      <c r="BU58" s="3"/>
      <c r="BX58" s="6"/>
      <c r="BY58" s="6"/>
      <c r="CE58" s="2"/>
      <c r="CF58" s="2"/>
      <c r="CK58" s="7"/>
      <c r="CL58" s="7"/>
      <c r="DN58" s="8"/>
      <c r="DO58" s="1"/>
      <c r="DP58" s="1"/>
    </row>
    <row r="59" spans="2:64" ht="18" customHeight="1">
      <c r="B59" s="60"/>
      <c r="C59" s="60"/>
      <c r="D59" s="60"/>
      <c r="E59" s="60"/>
      <c r="F59" s="60"/>
      <c r="G59" s="60"/>
      <c r="H59" s="60"/>
      <c r="I59" s="60"/>
      <c r="J59" s="61"/>
      <c r="K59" s="61"/>
      <c r="L59" s="61"/>
      <c r="M59" s="61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0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100"/>
      <c r="BF59" s="100"/>
      <c r="BG59" s="100"/>
      <c r="BH59" s="101"/>
      <c r="BI59" s="101"/>
      <c r="BJ59" s="87"/>
      <c r="BK59" s="87"/>
      <c r="BL59" s="52"/>
    </row>
    <row r="60" spans="2:64" ht="18" customHeight="1">
      <c r="B60" s="60"/>
      <c r="C60" s="60"/>
      <c r="D60" s="60"/>
      <c r="E60" s="60"/>
      <c r="F60" s="60"/>
      <c r="G60" s="60"/>
      <c r="H60" s="60"/>
      <c r="I60" s="60"/>
      <c r="J60" s="61"/>
      <c r="K60" s="61"/>
      <c r="L60" s="61"/>
      <c r="M60" s="61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0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100"/>
      <c r="BF60" s="100"/>
      <c r="BG60" s="100"/>
      <c r="BH60" s="101"/>
      <c r="BI60" s="101"/>
      <c r="BJ60" s="87"/>
      <c r="BK60" s="87"/>
      <c r="BL60" s="52"/>
    </row>
    <row r="61" spans="2:64" ht="18" customHeight="1">
      <c r="B61" s="60"/>
      <c r="C61" s="60"/>
      <c r="D61" s="60"/>
      <c r="E61" s="60"/>
      <c r="F61" s="60"/>
      <c r="G61" s="60"/>
      <c r="H61" s="60"/>
      <c r="I61" s="60"/>
      <c r="J61" s="61"/>
      <c r="K61" s="61"/>
      <c r="L61" s="61"/>
      <c r="M61" s="61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0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100"/>
      <c r="BF61" s="100"/>
      <c r="BG61" s="100"/>
      <c r="BH61" s="101"/>
      <c r="BI61" s="101"/>
      <c r="BJ61" s="87"/>
      <c r="BK61" s="87"/>
      <c r="BL61" s="52"/>
    </row>
    <row r="62" spans="2:64" ht="18" customHeight="1">
      <c r="B62" s="60"/>
      <c r="C62" s="60"/>
      <c r="D62" s="60"/>
      <c r="E62" s="60"/>
      <c r="F62" s="60"/>
      <c r="G62" s="60"/>
      <c r="H62" s="60"/>
      <c r="I62" s="60"/>
      <c r="J62" s="61"/>
      <c r="K62" s="61"/>
      <c r="L62" s="61"/>
      <c r="M62" s="61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0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100"/>
      <c r="BF62" s="100"/>
      <c r="BG62" s="100"/>
      <c r="BH62" s="101"/>
      <c r="BI62" s="101"/>
      <c r="BJ62" s="87"/>
      <c r="BK62" s="87"/>
      <c r="BL62" s="52"/>
    </row>
    <row r="63" spans="2:64" ht="18" customHeight="1">
      <c r="B63" s="60"/>
      <c r="C63" s="60"/>
      <c r="D63" s="60"/>
      <c r="E63" s="60"/>
      <c r="F63" s="60"/>
      <c r="G63" s="60"/>
      <c r="H63" s="60"/>
      <c r="I63" s="60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0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100"/>
      <c r="BF63" s="100"/>
      <c r="BG63" s="100"/>
      <c r="BH63" s="101"/>
      <c r="BI63" s="101"/>
      <c r="BJ63" s="87"/>
      <c r="BK63" s="87"/>
      <c r="BL63" s="52"/>
    </row>
    <row r="64" spans="2:64" ht="18" customHeight="1">
      <c r="B64" s="60"/>
      <c r="C64" s="60"/>
      <c r="D64" s="60"/>
      <c r="E64" s="60"/>
      <c r="F64" s="60"/>
      <c r="G64" s="60"/>
      <c r="H64" s="60"/>
      <c r="I64" s="60"/>
      <c r="J64" s="61"/>
      <c r="K64" s="61"/>
      <c r="L64" s="61"/>
      <c r="M64" s="61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0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100"/>
      <c r="BF64" s="100"/>
      <c r="BG64" s="100"/>
      <c r="BH64" s="101"/>
      <c r="BI64" s="101"/>
      <c r="BJ64" s="87"/>
      <c r="BK64" s="87"/>
      <c r="BL64" s="52"/>
    </row>
    <row r="65" spans="2:64" ht="18" customHeight="1">
      <c r="B65" s="60"/>
      <c r="C65" s="60"/>
      <c r="D65" s="60"/>
      <c r="E65" s="60"/>
      <c r="F65" s="60"/>
      <c r="G65" s="60"/>
      <c r="H65" s="60"/>
      <c r="I65" s="60"/>
      <c r="J65" s="61"/>
      <c r="K65" s="61"/>
      <c r="L65" s="6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0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100"/>
      <c r="BF65" s="100"/>
      <c r="BG65" s="100"/>
      <c r="BH65" s="101"/>
      <c r="BI65" s="101"/>
      <c r="BJ65" s="87"/>
      <c r="BK65" s="87"/>
      <c r="BL65" s="52"/>
    </row>
    <row r="66" spans="2:64" ht="18" customHeight="1">
      <c r="B66" s="60"/>
      <c r="C66" s="60"/>
      <c r="D66" s="60"/>
      <c r="E66" s="60"/>
      <c r="F66" s="60"/>
      <c r="G66" s="60"/>
      <c r="H66" s="60"/>
      <c r="I66" s="60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0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100"/>
      <c r="BF66" s="100"/>
      <c r="BG66" s="100"/>
      <c r="BH66" s="101"/>
      <c r="BI66" s="101"/>
      <c r="BJ66" s="87"/>
      <c r="BK66" s="87"/>
      <c r="BL66" s="52"/>
    </row>
    <row r="67" spans="2:64" ht="18" customHeight="1">
      <c r="B67" s="60"/>
      <c r="C67" s="60"/>
      <c r="D67" s="60"/>
      <c r="E67" s="60"/>
      <c r="F67" s="60"/>
      <c r="G67" s="60"/>
      <c r="H67" s="60"/>
      <c r="I67" s="60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0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100"/>
      <c r="BF67" s="100"/>
      <c r="BG67" s="100"/>
      <c r="BH67" s="101"/>
      <c r="BI67" s="101"/>
      <c r="BJ67" s="87"/>
      <c r="BK67" s="87"/>
      <c r="BL67" s="52"/>
    </row>
    <row r="68" spans="2:64" ht="18" customHeight="1">
      <c r="B68" s="60"/>
      <c r="C68" s="60"/>
      <c r="D68" s="60"/>
      <c r="E68" s="60"/>
      <c r="F68" s="60"/>
      <c r="G68" s="60"/>
      <c r="H68" s="60"/>
      <c r="I68" s="60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0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100"/>
      <c r="BF68" s="100"/>
      <c r="BG68" s="100"/>
      <c r="BH68" s="101"/>
      <c r="BI68" s="101"/>
      <c r="BJ68" s="87"/>
      <c r="BK68" s="87"/>
      <c r="BL68" s="52"/>
    </row>
    <row r="69" spans="2:64" ht="18" customHeight="1" thickBot="1">
      <c r="B69" s="60"/>
      <c r="C69" s="60"/>
      <c r="D69" s="60"/>
      <c r="E69" s="60"/>
      <c r="F69" s="60"/>
      <c r="G69" s="60"/>
      <c r="H69" s="60"/>
      <c r="I69" s="60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0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100"/>
      <c r="BF69" s="100"/>
      <c r="BG69" s="100"/>
      <c r="BH69" s="101"/>
      <c r="BI69" s="101"/>
      <c r="BJ69" s="87"/>
      <c r="BK69" s="87"/>
      <c r="BL69" s="52"/>
    </row>
    <row r="70" spans="2:120" ht="18" customHeight="1">
      <c r="B70" s="41"/>
      <c r="C70" s="41"/>
      <c r="D70" s="46"/>
      <c r="E70" s="41"/>
      <c r="F70" s="41"/>
      <c r="G70" s="41"/>
      <c r="H70" s="41"/>
      <c r="I70" s="41"/>
      <c r="J70" s="46" t="s">
        <v>48</v>
      </c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367" t="str">
        <f>L78</f>
        <v>SV Rosellen 1</v>
      </c>
      <c r="AH70" s="258"/>
      <c r="AI70" s="258"/>
      <c r="AJ70" s="258" t="str">
        <f>L79</f>
        <v>SSV Berghausen</v>
      </c>
      <c r="AK70" s="258"/>
      <c r="AL70" s="258"/>
      <c r="AM70" s="258" t="str">
        <f>L80</f>
        <v>SuS 08 Krefeld</v>
      </c>
      <c r="AN70" s="258"/>
      <c r="AO70" s="258"/>
      <c r="AP70" s="258" t="str">
        <f>L81</f>
        <v>Djk Viktoria Frechen </v>
      </c>
      <c r="AQ70" s="258"/>
      <c r="AR70" s="277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35"/>
      <c r="BH70" s="36"/>
      <c r="BI70" s="37"/>
      <c r="BJ70" s="37"/>
      <c r="BK70" s="37"/>
      <c r="BL70" s="5"/>
      <c r="BM70" s="5"/>
      <c r="BN70" s="5"/>
      <c r="BS70" s="3"/>
      <c r="BT70" s="3"/>
      <c r="BU70" s="3"/>
      <c r="BW70" s="6"/>
      <c r="BX70" s="6"/>
      <c r="BY70" s="6"/>
      <c r="CD70" s="2"/>
      <c r="CE70" s="2"/>
      <c r="CF70" s="2"/>
      <c r="CJ70" s="7"/>
      <c r="CK70" s="7"/>
      <c r="CL70" s="7"/>
      <c r="DM70" s="8"/>
      <c r="DN70" s="1"/>
      <c r="DO70" s="1"/>
      <c r="DP70" s="1"/>
    </row>
    <row r="71" spans="2:120" ht="18" customHeight="1">
      <c r="B71" s="41"/>
      <c r="C71" s="41"/>
      <c r="D71" s="46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368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78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35"/>
      <c r="BH71" s="36"/>
      <c r="BI71" s="37"/>
      <c r="BJ71" s="37"/>
      <c r="BK71" s="37"/>
      <c r="BL71" s="5"/>
      <c r="BM71" s="5"/>
      <c r="BN71" s="5"/>
      <c r="BS71" s="3"/>
      <c r="BT71" s="3"/>
      <c r="BU71" s="3"/>
      <c r="BW71" s="6"/>
      <c r="BX71" s="6"/>
      <c r="BY71" s="6"/>
      <c r="CD71" s="2"/>
      <c r="CE71" s="2"/>
      <c r="CF71" s="2"/>
      <c r="CJ71" s="7"/>
      <c r="CK71" s="7"/>
      <c r="CL71" s="7"/>
      <c r="DM71" s="8"/>
      <c r="DN71" s="1"/>
      <c r="DO71" s="1"/>
      <c r="DP71" s="1"/>
    </row>
    <row r="72" spans="2:120" ht="18" customHeight="1">
      <c r="B72" s="41"/>
      <c r="C72" s="41"/>
      <c r="D72" s="4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368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78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35"/>
      <c r="BH72" s="36"/>
      <c r="BI72" s="37"/>
      <c r="BJ72" s="37"/>
      <c r="BK72" s="37"/>
      <c r="BL72" s="5"/>
      <c r="BM72" s="5"/>
      <c r="BN72" s="5"/>
      <c r="BS72" s="3"/>
      <c r="BT72" s="3"/>
      <c r="BU72" s="3"/>
      <c r="BW72" s="6"/>
      <c r="BX72" s="6"/>
      <c r="BY72" s="6"/>
      <c r="CD72" s="2"/>
      <c r="CE72" s="2"/>
      <c r="CF72" s="2"/>
      <c r="CJ72" s="7"/>
      <c r="CK72" s="7"/>
      <c r="CL72" s="7"/>
      <c r="DM72" s="8"/>
      <c r="DN72" s="1"/>
      <c r="DO72" s="1"/>
      <c r="DP72" s="1"/>
    </row>
    <row r="73" spans="2:120" ht="18" customHeight="1">
      <c r="B73" s="41"/>
      <c r="C73" s="41"/>
      <c r="D73" s="46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368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78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35"/>
      <c r="BH73" s="36"/>
      <c r="BI73" s="37"/>
      <c r="BJ73" s="37"/>
      <c r="BK73" s="37"/>
      <c r="BL73" s="5"/>
      <c r="BM73" s="5"/>
      <c r="BN73" s="5"/>
      <c r="BS73" s="3"/>
      <c r="BT73" s="3"/>
      <c r="BU73" s="3"/>
      <c r="BW73" s="6"/>
      <c r="BX73" s="6"/>
      <c r="BY73" s="6"/>
      <c r="CD73" s="2"/>
      <c r="CE73" s="2"/>
      <c r="CF73" s="2"/>
      <c r="CJ73" s="7"/>
      <c r="CK73" s="7"/>
      <c r="CL73" s="7"/>
      <c r="DM73" s="8"/>
      <c r="DN73" s="1"/>
      <c r="DO73" s="1"/>
      <c r="DP73" s="1"/>
    </row>
    <row r="74" spans="2:120" ht="18" customHeight="1">
      <c r="B74" s="41"/>
      <c r="C74" s="41"/>
      <c r="D74" s="46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368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78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35"/>
      <c r="BH74" s="36"/>
      <c r="BI74" s="37"/>
      <c r="BJ74" s="37"/>
      <c r="BK74" s="37"/>
      <c r="BL74" s="5"/>
      <c r="BM74" s="5"/>
      <c r="BN74" s="5"/>
      <c r="BS74" s="3"/>
      <c r="BT74" s="3"/>
      <c r="BU74" s="3"/>
      <c r="BW74" s="6"/>
      <c r="BX74" s="6"/>
      <c r="BY74" s="6"/>
      <c r="CD74" s="2"/>
      <c r="CE74" s="2"/>
      <c r="CF74" s="2"/>
      <c r="CJ74" s="7"/>
      <c r="CK74" s="7"/>
      <c r="CL74" s="7"/>
      <c r="DM74" s="8"/>
      <c r="DN74" s="1"/>
      <c r="DO74" s="1"/>
      <c r="DP74" s="1"/>
    </row>
    <row r="75" spans="2:120" ht="18" customHeight="1">
      <c r="B75" s="41"/>
      <c r="C75" s="41"/>
      <c r="D75" s="46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368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78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35"/>
      <c r="BH75" s="36"/>
      <c r="BI75" s="37"/>
      <c r="BJ75" s="37"/>
      <c r="BK75" s="37"/>
      <c r="BL75" s="5"/>
      <c r="BM75" s="5"/>
      <c r="BN75" s="5"/>
      <c r="BS75" s="3"/>
      <c r="BT75" s="3"/>
      <c r="BU75" s="3"/>
      <c r="BW75" s="6"/>
      <c r="BX75" s="6"/>
      <c r="BY75" s="6"/>
      <c r="CD75" s="2"/>
      <c r="CE75" s="2"/>
      <c r="CF75" s="2"/>
      <c r="CJ75" s="7"/>
      <c r="CK75" s="7"/>
      <c r="CL75" s="7"/>
      <c r="DM75" s="8"/>
      <c r="DN75" s="1"/>
      <c r="DO75" s="1"/>
      <c r="DP75" s="1"/>
    </row>
    <row r="76" spans="2:120" ht="18" customHeight="1" thickBot="1">
      <c r="B76" s="263" t="s">
        <v>13</v>
      </c>
      <c r="C76" s="263"/>
      <c r="D76" s="263"/>
      <c r="E76" s="263"/>
      <c r="F76" s="263"/>
      <c r="G76" s="263"/>
      <c r="H76" s="263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368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78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35"/>
      <c r="BH76" s="36"/>
      <c r="BI76" s="37"/>
      <c r="BJ76" s="37"/>
      <c r="BK76" s="37"/>
      <c r="BL76" s="5"/>
      <c r="BM76" s="5"/>
      <c r="BN76" s="5"/>
      <c r="BS76" s="3"/>
      <c r="BT76" s="3"/>
      <c r="BU76" s="3"/>
      <c r="BW76" s="6"/>
      <c r="BX76" s="6"/>
      <c r="BY76" s="6"/>
      <c r="CD76" s="2"/>
      <c r="CE76" s="2"/>
      <c r="CF76" s="2"/>
      <c r="CJ76" s="7"/>
      <c r="CK76" s="7"/>
      <c r="CL76" s="7"/>
      <c r="DM76" s="8"/>
      <c r="DN76" s="1"/>
      <c r="DO76" s="1"/>
      <c r="DP76" s="1"/>
    </row>
    <row r="77" spans="2:120" ht="18" customHeight="1" thickBot="1">
      <c r="B77" s="256" t="s">
        <v>14</v>
      </c>
      <c r="C77" s="256"/>
      <c r="D77" s="256"/>
      <c r="E77" s="256"/>
      <c r="F77" s="256" t="s">
        <v>15</v>
      </c>
      <c r="G77" s="256"/>
      <c r="H77" s="256"/>
      <c r="I77" s="53"/>
      <c r="J77" s="349" t="s">
        <v>51</v>
      </c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69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79"/>
      <c r="AS77" s="253" t="s">
        <v>16</v>
      </c>
      <c r="AT77" s="254"/>
      <c r="AU77" s="252" t="s">
        <v>17</v>
      </c>
      <c r="AV77" s="254"/>
      <c r="AW77" s="252" t="s">
        <v>18</v>
      </c>
      <c r="AX77" s="254"/>
      <c r="AY77" s="252" t="s">
        <v>19</v>
      </c>
      <c r="AZ77" s="254"/>
      <c r="BA77" s="252" t="s">
        <v>20</v>
      </c>
      <c r="BB77" s="253"/>
      <c r="BC77" s="253"/>
      <c r="BD77" s="253"/>
      <c r="BE77" s="254"/>
      <c r="BF77" s="252" t="s">
        <v>21</v>
      </c>
      <c r="BG77" s="253"/>
      <c r="BH77" s="253"/>
      <c r="BI77" s="252" t="s">
        <v>22</v>
      </c>
      <c r="BJ77" s="253"/>
      <c r="BK77" s="348"/>
      <c r="BL77" s="5"/>
      <c r="BM77" s="5"/>
      <c r="BN77" s="5"/>
      <c r="BS77" s="3"/>
      <c r="BT77" s="3"/>
      <c r="BU77" s="3"/>
      <c r="BW77" s="6"/>
      <c r="BX77" s="6"/>
      <c r="BY77" s="6"/>
      <c r="CD77" s="2"/>
      <c r="CE77" s="2"/>
      <c r="CF77" s="2"/>
      <c r="CJ77" s="7"/>
      <c r="CK77" s="7"/>
      <c r="CL77" s="7"/>
      <c r="DM77" s="8"/>
      <c r="DN77" s="1"/>
      <c r="DO77" s="1"/>
      <c r="DP77" s="1"/>
    </row>
    <row r="78" spans="2:120" ht="18" customHeight="1">
      <c r="B78" s="257"/>
      <c r="C78" s="257"/>
      <c r="D78" s="257"/>
      <c r="E78" s="257"/>
      <c r="F78" s="257"/>
      <c r="G78" s="257"/>
      <c r="H78" s="257"/>
      <c r="J78" s="318"/>
      <c r="K78" s="319"/>
      <c r="L78" s="264" t="str">
        <f>B20</f>
        <v>SV Rosellen 1</v>
      </c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1"/>
      <c r="AH78" s="261"/>
      <c r="AI78" s="262"/>
      <c r="AJ78" s="284"/>
      <c r="AK78" s="285"/>
      <c r="AL78" s="286"/>
      <c r="AM78" s="284"/>
      <c r="AN78" s="285"/>
      <c r="AO78" s="286"/>
      <c r="AP78" s="284"/>
      <c r="AQ78" s="285"/>
      <c r="AR78" s="286"/>
      <c r="AS78" s="311"/>
      <c r="AT78" s="312"/>
      <c r="AU78" s="244"/>
      <c r="AV78" s="244"/>
      <c r="AW78" s="244"/>
      <c r="AX78" s="244"/>
      <c r="AY78" s="244"/>
      <c r="AZ78" s="244"/>
      <c r="BA78" s="243"/>
      <c r="BB78" s="255"/>
      <c r="BC78" s="116"/>
      <c r="BD78" s="242"/>
      <c r="BE78" s="243"/>
      <c r="BF78" s="248"/>
      <c r="BG78" s="248"/>
      <c r="BH78" s="249"/>
      <c r="BI78" s="345"/>
      <c r="BJ78" s="346"/>
      <c r="BK78" s="347"/>
      <c r="BL78" s="5"/>
      <c r="BM78" s="5"/>
      <c r="BN78" s="5"/>
      <c r="BS78" s="3"/>
      <c r="BT78" s="3"/>
      <c r="BU78" s="3"/>
      <c r="BW78" s="6"/>
      <c r="BX78" s="6"/>
      <c r="BY78" s="6"/>
      <c r="CD78" s="2"/>
      <c r="CE78" s="2"/>
      <c r="CF78" s="2"/>
      <c r="CJ78" s="7"/>
      <c r="CK78" s="7"/>
      <c r="CL78" s="7"/>
      <c r="DM78" s="8"/>
      <c r="DN78" s="1"/>
      <c r="DO78" s="1"/>
      <c r="DP78" s="1"/>
    </row>
    <row r="79" spans="2:120" ht="18" customHeight="1">
      <c r="B79" s="257"/>
      <c r="C79" s="257"/>
      <c r="D79" s="257"/>
      <c r="E79" s="257"/>
      <c r="F79" s="269"/>
      <c r="G79" s="269"/>
      <c r="H79" s="269"/>
      <c r="J79" s="273"/>
      <c r="K79" s="274"/>
      <c r="L79" s="201" t="str">
        <f>B21</f>
        <v>SSV Berghausen</v>
      </c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303"/>
      <c r="AH79" s="303"/>
      <c r="AI79" s="304"/>
      <c r="AJ79" s="193"/>
      <c r="AK79" s="194"/>
      <c r="AL79" s="195"/>
      <c r="AM79" s="198"/>
      <c r="AN79" s="199"/>
      <c r="AO79" s="200"/>
      <c r="AP79" s="198"/>
      <c r="AQ79" s="199"/>
      <c r="AR79" s="200"/>
      <c r="AS79" s="282"/>
      <c r="AT79" s="283"/>
      <c r="AU79" s="244"/>
      <c r="AV79" s="244"/>
      <c r="AW79" s="244"/>
      <c r="AX79" s="244"/>
      <c r="AY79" s="244"/>
      <c r="AZ79" s="244"/>
      <c r="BA79" s="251"/>
      <c r="BB79" s="245"/>
      <c r="BC79" s="117"/>
      <c r="BD79" s="250"/>
      <c r="BE79" s="251"/>
      <c r="BF79" s="248"/>
      <c r="BG79" s="248"/>
      <c r="BH79" s="249"/>
      <c r="BI79" s="245"/>
      <c r="BJ79" s="246"/>
      <c r="BK79" s="247"/>
      <c r="BL79" s="5"/>
      <c r="BM79" s="5"/>
      <c r="BN79" s="5"/>
      <c r="BS79" s="3"/>
      <c r="BT79" s="3"/>
      <c r="BU79" s="3"/>
      <c r="BW79" s="6"/>
      <c r="BX79" s="6"/>
      <c r="BY79" s="6"/>
      <c r="CD79" s="2"/>
      <c r="CE79" s="2"/>
      <c r="CF79" s="2"/>
      <c r="CJ79" s="7"/>
      <c r="CK79" s="7"/>
      <c r="CL79" s="7"/>
      <c r="DM79" s="8"/>
      <c r="DN79" s="1"/>
      <c r="DO79" s="1"/>
      <c r="DP79" s="1"/>
    </row>
    <row r="80" spans="2:120" ht="18" customHeight="1">
      <c r="B80" s="257"/>
      <c r="C80" s="257"/>
      <c r="D80" s="257"/>
      <c r="E80" s="257"/>
      <c r="F80" s="269"/>
      <c r="G80" s="269"/>
      <c r="H80" s="269"/>
      <c r="J80" s="273"/>
      <c r="K80" s="274"/>
      <c r="L80" s="201" t="str">
        <f>B22</f>
        <v>SuS 08 Krefeld</v>
      </c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303"/>
      <c r="AH80" s="303"/>
      <c r="AI80" s="304"/>
      <c r="AJ80" s="198"/>
      <c r="AK80" s="199"/>
      <c r="AL80" s="200"/>
      <c r="AM80" s="193"/>
      <c r="AN80" s="194"/>
      <c r="AO80" s="195"/>
      <c r="AP80" s="198"/>
      <c r="AQ80" s="199"/>
      <c r="AR80" s="200"/>
      <c r="AS80" s="282"/>
      <c r="AT80" s="283"/>
      <c r="AU80" s="244"/>
      <c r="AV80" s="244"/>
      <c r="AW80" s="244"/>
      <c r="AX80" s="244"/>
      <c r="AY80" s="244"/>
      <c r="AZ80" s="244"/>
      <c r="BA80" s="251"/>
      <c r="BB80" s="245"/>
      <c r="BC80" s="117"/>
      <c r="BD80" s="250"/>
      <c r="BE80" s="251"/>
      <c r="BF80" s="248"/>
      <c r="BG80" s="248"/>
      <c r="BH80" s="249"/>
      <c r="BI80" s="245"/>
      <c r="BJ80" s="246"/>
      <c r="BK80" s="247"/>
      <c r="BL80" s="5"/>
      <c r="BM80" s="5"/>
      <c r="BN80" s="5"/>
      <c r="BS80" s="3"/>
      <c r="BT80" s="3"/>
      <c r="BU80" s="3"/>
      <c r="BW80" s="6"/>
      <c r="BX80" s="6"/>
      <c r="BY80" s="6"/>
      <c r="CD80" s="2"/>
      <c r="CE80" s="2"/>
      <c r="CF80" s="2"/>
      <c r="CJ80" s="7"/>
      <c r="CK80" s="7"/>
      <c r="CL80" s="7"/>
      <c r="DM80" s="8"/>
      <c r="DN80" s="1"/>
      <c r="DO80" s="1"/>
      <c r="DP80" s="1"/>
    </row>
    <row r="81" spans="2:120" ht="18" customHeight="1" thickBot="1">
      <c r="B81" s="257"/>
      <c r="C81" s="257"/>
      <c r="D81" s="257"/>
      <c r="E81" s="257"/>
      <c r="F81" s="269"/>
      <c r="G81" s="269"/>
      <c r="H81" s="269"/>
      <c r="J81" s="275"/>
      <c r="K81" s="276"/>
      <c r="L81" s="309" t="str">
        <f>B23</f>
        <v>Djk Viktoria Frechen </v>
      </c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196"/>
      <c r="AH81" s="196"/>
      <c r="AI81" s="197"/>
      <c r="AJ81" s="229"/>
      <c r="AK81" s="230"/>
      <c r="AL81" s="231"/>
      <c r="AM81" s="229"/>
      <c r="AN81" s="230"/>
      <c r="AO81" s="231"/>
      <c r="AP81" s="266"/>
      <c r="AQ81" s="267"/>
      <c r="AR81" s="268"/>
      <c r="AS81" s="240"/>
      <c r="AT81" s="241"/>
      <c r="AU81" s="238"/>
      <c r="AV81" s="238"/>
      <c r="AW81" s="238"/>
      <c r="AX81" s="238"/>
      <c r="AY81" s="238"/>
      <c r="AZ81" s="238"/>
      <c r="BA81" s="238"/>
      <c r="BB81" s="287"/>
      <c r="BC81" s="118"/>
      <c r="BD81" s="294"/>
      <c r="BE81" s="238"/>
      <c r="BF81" s="295"/>
      <c r="BG81" s="295"/>
      <c r="BH81" s="296"/>
      <c r="BI81" s="287"/>
      <c r="BJ81" s="374"/>
      <c r="BK81" s="375"/>
      <c r="BL81" s="5"/>
      <c r="BM81" s="5"/>
      <c r="BN81" s="5"/>
      <c r="BS81" s="3"/>
      <c r="BT81" s="3"/>
      <c r="BU81" s="3"/>
      <c r="BW81" s="6"/>
      <c r="BX81" s="6"/>
      <c r="BY81" s="6"/>
      <c r="CD81" s="2"/>
      <c r="CE81" s="2"/>
      <c r="CF81" s="2"/>
      <c r="CJ81" s="7"/>
      <c r="CK81" s="7"/>
      <c r="CL81" s="7"/>
      <c r="DM81" s="8"/>
      <c r="DN81" s="1"/>
      <c r="DO81" s="1"/>
      <c r="DP81" s="1"/>
    </row>
    <row r="82" spans="10:66" ht="18" customHeight="1" thickBot="1">
      <c r="J82" s="54"/>
      <c r="K82" s="54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7"/>
      <c r="BG82" s="56"/>
      <c r="BH82" s="56"/>
      <c r="BI82" s="58"/>
      <c r="BJ82" s="58"/>
      <c r="BK82" s="58"/>
      <c r="BL82" s="56"/>
      <c r="BM82" s="56"/>
      <c r="BN82" s="56"/>
    </row>
    <row r="83" spans="10:120" ht="18" customHeight="1">
      <c r="J83" s="54"/>
      <c r="K83" s="54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288" t="str">
        <f>L91</f>
        <v>SG Orken-Noithausen</v>
      </c>
      <c r="AH83" s="289"/>
      <c r="AI83" s="289"/>
      <c r="AJ83" s="289" t="str">
        <f>L92</f>
        <v>SF Neersbroich</v>
      </c>
      <c r="AK83" s="289"/>
      <c r="AL83" s="289"/>
      <c r="AM83" s="289" t="str">
        <f>L93</f>
        <v>SG Romm./Gilbach</v>
      </c>
      <c r="AN83" s="289"/>
      <c r="AO83" s="289"/>
      <c r="AP83" s="289" t="str">
        <f>L94</f>
        <v>FC Fortuna Köln</v>
      </c>
      <c r="AQ83" s="289"/>
      <c r="AR83" s="300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7"/>
      <c r="BD83" s="56"/>
      <c r="BE83" s="56"/>
      <c r="BF83" s="58"/>
      <c r="BG83" s="58"/>
      <c r="BH83" s="58"/>
      <c r="BI83" s="56"/>
      <c r="BJ83" s="56"/>
      <c r="BK83" s="56"/>
      <c r="BL83" s="5"/>
      <c r="BM83" s="5"/>
      <c r="BN83" s="5"/>
      <c r="BS83" s="3"/>
      <c r="BT83" s="3"/>
      <c r="BU83" s="3"/>
      <c r="BW83" s="6"/>
      <c r="BX83" s="6"/>
      <c r="BY83" s="6"/>
      <c r="CD83" s="2"/>
      <c r="CE83" s="2"/>
      <c r="CF83" s="2"/>
      <c r="CJ83" s="7"/>
      <c r="CK83" s="7"/>
      <c r="CL83" s="7"/>
      <c r="DM83" s="8"/>
      <c r="DN83" s="1"/>
      <c r="DO83" s="1"/>
      <c r="DP83" s="1"/>
    </row>
    <row r="84" spans="10:120" ht="18" customHeight="1">
      <c r="J84" s="54"/>
      <c r="K84" s="54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290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  <c r="AR84" s="301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7"/>
      <c r="BD84" s="56"/>
      <c r="BE84" s="56"/>
      <c r="BF84" s="58"/>
      <c r="BG84" s="58"/>
      <c r="BH84" s="58"/>
      <c r="BI84" s="56"/>
      <c r="BJ84" s="56"/>
      <c r="BK84" s="56"/>
      <c r="BL84" s="5"/>
      <c r="BM84" s="5"/>
      <c r="BN84" s="5"/>
      <c r="BS84" s="3"/>
      <c r="BT84" s="3"/>
      <c r="BU84" s="3"/>
      <c r="BW84" s="6"/>
      <c r="BX84" s="6"/>
      <c r="BY84" s="6"/>
      <c r="CD84" s="2"/>
      <c r="CE84" s="2"/>
      <c r="CF84" s="2"/>
      <c r="CJ84" s="7"/>
      <c r="CK84" s="7"/>
      <c r="CL84" s="7"/>
      <c r="DM84" s="8"/>
      <c r="DN84" s="1"/>
      <c r="DO84" s="1"/>
      <c r="DP84" s="1"/>
    </row>
    <row r="85" spans="10:120" ht="18" customHeight="1">
      <c r="J85" s="54"/>
      <c r="K85" s="54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290"/>
      <c r="AH85" s="291"/>
      <c r="AI85" s="291"/>
      <c r="AJ85" s="291"/>
      <c r="AK85" s="291"/>
      <c r="AL85" s="291"/>
      <c r="AM85" s="291"/>
      <c r="AN85" s="291"/>
      <c r="AO85" s="291"/>
      <c r="AP85" s="291"/>
      <c r="AQ85" s="291"/>
      <c r="AR85" s="301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7"/>
      <c r="BD85" s="56"/>
      <c r="BE85" s="56"/>
      <c r="BF85" s="58"/>
      <c r="BG85" s="58"/>
      <c r="BH85" s="58"/>
      <c r="BI85" s="56"/>
      <c r="BJ85" s="56"/>
      <c r="BK85" s="56"/>
      <c r="BL85" s="5"/>
      <c r="BM85" s="5"/>
      <c r="BN85" s="5"/>
      <c r="BS85" s="3"/>
      <c r="BT85" s="3"/>
      <c r="BU85" s="3"/>
      <c r="BW85" s="6"/>
      <c r="BX85" s="6"/>
      <c r="BY85" s="6"/>
      <c r="CD85" s="2"/>
      <c r="CE85" s="2"/>
      <c r="CF85" s="2"/>
      <c r="CJ85" s="7"/>
      <c r="CK85" s="7"/>
      <c r="CL85" s="7"/>
      <c r="DM85" s="8"/>
      <c r="DN85" s="1"/>
      <c r="DO85" s="1"/>
      <c r="DP85" s="1"/>
    </row>
    <row r="86" spans="10:120" ht="18" customHeight="1">
      <c r="J86" s="54"/>
      <c r="K86" s="54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290"/>
      <c r="AH86" s="291"/>
      <c r="AI86" s="291"/>
      <c r="AJ86" s="291"/>
      <c r="AK86" s="291"/>
      <c r="AL86" s="291"/>
      <c r="AM86" s="291"/>
      <c r="AN86" s="291"/>
      <c r="AO86" s="291"/>
      <c r="AP86" s="291"/>
      <c r="AQ86" s="291"/>
      <c r="AR86" s="301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7"/>
      <c r="BD86" s="56"/>
      <c r="BE86" s="56"/>
      <c r="BF86" s="58"/>
      <c r="BG86" s="58"/>
      <c r="BH86" s="58"/>
      <c r="BI86" s="56"/>
      <c r="BJ86" s="56"/>
      <c r="BK86" s="56"/>
      <c r="BL86" s="5"/>
      <c r="BM86" s="5"/>
      <c r="BN86" s="5"/>
      <c r="BS86" s="3"/>
      <c r="BT86" s="3"/>
      <c r="BU86" s="3"/>
      <c r="BW86" s="6"/>
      <c r="BX86" s="6"/>
      <c r="BY86" s="6"/>
      <c r="CD86" s="2"/>
      <c r="CE86" s="2"/>
      <c r="CF86" s="2"/>
      <c r="CJ86" s="7"/>
      <c r="CK86" s="7"/>
      <c r="CL86" s="7"/>
      <c r="DM86" s="8"/>
      <c r="DN86" s="1"/>
      <c r="DO86" s="1"/>
      <c r="DP86" s="1"/>
    </row>
    <row r="87" spans="10:120" ht="18" customHeight="1">
      <c r="J87" s="54"/>
      <c r="K87" s="54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290"/>
      <c r="AH87" s="291"/>
      <c r="AI87" s="291"/>
      <c r="AJ87" s="291"/>
      <c r="AK87" s="291"/>
      <c r="AL87" s="291"/>
      <c r="AM87" s="291"/>
      <c r="AN87" s="291"/>
      <c r="AO87" s="291"/>
      <c r="AP87" s="291"/>
      <c r="AQ87" s="291"/>
      <c r="AR87" s="301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7"/>
      <c r="BD87" s="56"/>
      <c r="BE87" s="56"/>
      <c r="BF87" s="58"/>
      <c r="BG87" s="58"/>
      <c r="BH87" s="58"/>
      <c r="BI87" s="56"/>
      <c r="BJ87" s="56"/>
      <c r="BK87" s="56"/>
      <c r="BL87" s="5"/>
      <c r="BM87" s="5"/>
      <c r="BN87" s="5"/>
      <c r="BS87" s="3"/>
      <c r="BT87" s="3"/>
      <c r="BU87" s="3"/>
      <c r="BW87" s="6"/>
      <c r="BX87" s="6"/>
      <c r="BY87" s="6"/>
      <c r="CD87" s="2"/>
      <c r="CE87" s="2"/>
      <c r="CF87" s="2"/>
      <c r="CJ87" s="7"/>
      <c r="CK87" s="7"/>
      <c r="CL87" s="7"/>
      <c r="DM87" s="8"/>
      <c r="DN87" s="1"/>
      <c r="DO87" s="1"/>
      <c r="DP87" s="1"/>
    </row>
    <row r="88" spans="10:120" ht="18" customHeight="1">
      <c r="J88" s="54"/>
      <c r="K88" s="54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290"/>
      <c r="AH88" s="291"/>
      <c r="AI88" s="291"/>
      <c r="AJ88" s="291"/>
      <c r="AK88" s="291"/>
      <c r="AL88" s="291"/>
      <c r="AM88" s="291"/>
      <c r="AN88" s="291"/>
      <c r="AO88" s="291"/>
      <c r="AP88" s="291"/>
      <c r="AQ88" s="291"/>
      <c r="AR88" s="301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7"/>
      <c r="BD88" s="56"/>
      <c r="BE88" s="56"/>
      <c r="BF88" s="58"/>
      <c r="BG88" s="58"/>
      <c r="BH88" s="58"/>
      <c r="BI88" s="56"/>
      <c r="BJ88" s="56"/>
      <c r="BK88" s="56"/>
      <c r="BL88" s="5"/>
      <c r="BM88" s="5"/>
      <c r="BN88" s="5"/>
      <c r="BS88" s="3"/>
      <c r="BT88" s="3"/>
      <c r="BU88" s="3"/>
      <c r="BW88" s="6"/>
      <c r="BX88" s="6"/>
      <c r="BY88" s="6"/>
      <c r="CD88" s="2"/>
      <c r="CE88" s="2"/>
      <c r="CF88" s="2"/>
      <c r="CJ88" s="7"/>
      <c r="CK88" s="7"/>
      <c r="CL88" s="7"/>
      <c r="DM88" s="8"/>
      <c r="DN88" s="1"/>
      <c r="DO88" s="1"/>
      <c r="DP88" s="1"/>
    </row>
    <row r="89" spans="2:120" ht="18" customHeight="1" thickBot="1">
      <c r="B89" s="263" t="s">
        <v>13</v>
      </c>
      <c r="C89" s="263"/>
      <c r="D89" s="263"/>
      <c r="E89" s="263"/>
      <c r="F89" s="263"/>
      <c r="G89" s="263"/>
      <c r="H89" s="263"/>
      <c r="AG89" s="290"/>
      <c r="AH89" s="291"/>
      <c r="AI89" s="291"/>
      <c r="AJ89" s="291"/>
      <c r="AK89" s="291"/>
      <c r="AL89" s="291"/>
      <c r="AM89" s="291"/>
      <c r="AN89" s="291"/>
      <c r="AO89" s="291"/>
      <c r="AP89" s="291"/>
      <c r="AQ89" s="291"/>
      <c r="AR89" s="301"/>
      <c r="BH89" s="1"/>
      <c r="BI89" s="1"/>
      <c r="BJ89" s="1"/>
      <c r="BK89" s="1"/>
      <c r="BL89" s="5"/>
      <c r="BM89" s="5"/>
      <c r="BN89" s="5"/>
      <c r="BS89" s="3"/>
      <c r="BT89" s="3"/>
      <c r="BU89" s="3"/>
      <c r="BW89" s="6"/>
      <c r="BX89" s="6"/>
      <c r="BY89" s="6"/>
      <c r="CD89" s="2"/>
      <c r="CE89" s="2"/>
      <c r="CF89" s="2"/>
      <c r="CJ89" s="7"/>
      <c r="CK89" s="7"/>
      <c r="CL89" s="7"/>
      <c r="DM89" s="8"/>
      <c r="DN89" s="1"/>
      <c r="DO89" s="1"/>
      <c r="DP89" s="1"/>
    </row>
    <row r="90" spans="2:120" ht="18" customHeight="1" thickBot="1">
      <c r="B90" s="256" t="s">
        <v>14</v>
      </c>
      <c r="C90" s="256"/>
      <c r="D90" s="256"/>
      <c r="E90" s="256"/>
      <c r="F90" s="256" t="s">
        <v>15</v>
      </c>
      <c r="G90" s="256"/>
      <c r="H90" s="256"/>
      <c r="J90" s="307" t="s">
        <v>50</v>
      </c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  <c r="AF90" s="308"/>
      <c r="AG90" s="292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302"/>
      <c r="AS90" s="299" t="s">
        <v>16</v>
      </c>
      <c r="AT90" s="298"/>
      <c r="AU90" s="297" t="s">
        <v>17</v>
      </c>
      <c r="AV90" s="298"/>
      <c r="AW90" s="297" t="s">
        <v>18</v>
      </c>
      <c r="AX90" s="298"/>
      <c r="AY90" s="297" t="s">
        <v>19</v>
      </c>
      <c r="AZ90" s="298"/>
      <c r="BA90" s="297" t="s">
        <v>20</v>
      </c>
      <c r="BB90" s="299"/>
      <c r="BC90" s="299"/>
      <c r="BD90" s="299"/>
      <c r="BE90" s="298"/>
      <c r="BF90" s="297" t="s">
        <v>21</v>
      </c>
      <c r="BG90" s="299"/>
      <c r="BH90" s="299"/>
      <c r="BI90" s="297" t="s">
        <v>22</v>
      </c>
      <c r="BJ90" s="299"/>
      <c r="BK90" s="344"/>
      <c r="BL90" s="5"/>
      <c r="BM90" s="5"/>
      <c r="BN90" s="5"/>
      <c r="BS90" s="3"/>
      <c r="BT90" s="3"/>
      <c r="BU90" s="3"/>
      <c r="BW90" s="6"/>
      <c r="BX90" s="6"/>
      <c r="BY90" s="6"/>
      <c r="CD90" s="2"/>
      <c r="CE90" s="2"/>
      <c r="CF90" s="2"/>
      <c r="CJ90" s="7"/>
      <c r="CK90" s="7"/>
      <c r="CL90" s="7"/>
      <c r="DM90" s="8"/>
      <c r="DN90" s="1"/>
      <c r="DO90" s="1"/>
      <c r="DP90" s="1"/>
    </row>
    <row r="91" spans="2:120" ht="18" customHeight="1">
      <c r="B91" s="257"/>
      <c r="C91" s="257"/>
      <c r="D91" s="257"/>
      <c r="E91" s="257"/>
      <c r="F91" s="257"/>
      <c r="G91" s="257"/>
      <c r="H91" s="257"/>
      <c r="J91" s="316"/>
      <c r="K91" s="317"/>
      <c r="L91" s="264" t="str">
        <f>AA20</f>
        <v>SG Orken-Noithausen</v>
      </c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1"/>
      <c r="AH91" s="261"/>
      <c r="AI91" s="262"/>
      <c r="AJ91" s="284"/>
      <c r="AK91" s="285"/>
      <c r="AL91" s="286"/>
      <c r="AM91" s="284"/>
      <c r="AN91" s="285"/>
      <c r="AO91" s="286"/>
      <c r="AP91" s="284"/>
      <c r="AQ91" s="285"/>
      <c r="AR91" s="286"/>
      <c r="AS91" s="311"/>
      <c r="AT91" s="312"/>
      <c r="AU91" s="244"/>
      <c r="AV91" s="244"/>
      <c r="AW91" s="244"/>
      <c r="AX91" s="244"/>
      <c r="AY91" s="244"/>
      <c r="AZ91" s="244"/>
      <c r="BA91" s="243"/>
      <c r="BB91" s="255"/>
      <c r="BC91" s="116"/>
      <c r="BD91" s="242"/>
      <c r="BE91" s="243"/>
      <c r="BF91" s="248"/>
      <c r="BG91" s="248"/>
      <c r="BH91" s="249"/>
      <c r="BI91" s="345"/>
      <c r="BJ91" s="346"/>
      <c r="BK91" s="347"/>
      <c r="BL91" s="5"/>
      <c r="BM91" s="5"/>
      <c r="BN91" s="5"/>
      <c r="BS91" s="3"/>
      <c r="BT91" s="3"/>
      <c r="BU91" s="3"/>
      <c r="BW91" s="6"/>
      <c r="BX91" s="6"/>
      <c r="BY91" s="6"/>
      <c r="CD91" s="2"/>
      <c r="CE91" s="2"/>
      <c r="CF91" s="2"/>
      <c r="CJ91" s="7"/>
      <c r="CK91" s="7"/>
      <c r="CL91" s="7"/>
      <c r="DM91" s="8"/>
      <c r="DN91" s="1"/>
      <c r="DO91" s="1"/>
      <c r="DP91" s="1"/>
    </row>
    <row r="92" spans="2:120" ht="18" customHeight="1">
      <c r="B92" s="269"/>
      <c r="C92" s="269"/>
      <c r="D92" s="269"/>
      <c r="E92" s="269"/>
      <c r="F92" s="269"/>
      <c r="G92" s="269"/>
      <c r="H92" s="269"/>
      <c r="J92" s="313"/>
      <c r="K92" s="314"/>
      <c r="L92" s="201" t="str">
        <f>AA21</f>
        <v>SF Neersbroich</v>
      </c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303"/>
      <c r="AH92" s="303"/>
      <c r="AI92" s="304"/>
      <c r="AJ92" s="193"/>
      <c r="AK92" s="194"/>
      <c r="AL92" s="195"/>
      <c r="AM92" s="198"/>
      <c r="AN92" s="199"/>
      <c r="AO92" s="200"/>
      <c r="AP92" s="198"/>
      <c r="AQ92" s="199"/>
      <c r="AR92" s="200"/>
      <c r="AS92" s="282"/>
      <c r="AT92" s="283"/>
      <c r="AU92" s="244"/>
      <c r="AV92" s="244"/>
      <c r="AW92" s="244"/>
      <c r="AX92" s="244"/>
      <c r="AY92" s="244"/>
      <c r="AZ92" s="244"/>
      <c r="BA92" s="251"/>
      <c r="BB92" s="245"/>
      <c r="BC92" s="117"/>
      <c r="BD92" s="250"/>
      <c r="BE92" s="251"/>
      <c r="BF92" s="248"/>
      <c r="BG92" s="248"/>
      <c r="BH92" s="249"/>
      <c r="BI92" s="245"/>
      <c r="BJ92" s="246"/>
      <c r="BK92" s="247"/>
      <c r="BL92" s="5"/>
      <c r="BM92" s="5"/>
      <c r="BN92" s="5"/>
      <c r="BS92" s="3"/>
      <c r="BT92" s="3"/>
      <c r="BU92" s="3"/>
      <c r="BW92" s="6"/>
      <c r="BX92" s="6"/>
      <c r="BY92" s="6"/>
      <c r="CD92" s="2"/>
      <c r="CE92" s="2"/>
      <c r="CF92" s="2"/>
      <c r="CJ92" s="7"/>
      <c r="CK92" s="7"/>
      <c r="CL92" s="7"/>
      <c r="DM92" s="8"/>
      <c r="DN92" s="1"/>
      <c r="DO92" s="1"/>
      <c r="DP92" s="1"/>
    </row>
    <row r="93" spans="2:120" ht="18" customHeight="1">
      <c r="B93" s="269"/>
      <c r="C93" s="269"/>
      <c r="D93" s="269"/>
      <c r="E93" s="269"/>
      <c r="F93" s="269"/>
      <c r="G93" s="269"/>
      <c r="H93" s="269"/>
      <c r="J93" s="313"/>
      <c r="K93" s="314"/>
      <c r="L93" s="201" t="str">
        <f>AA22</f>
        <v>SG Romm./Gilbach</v>
      </c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303"/>
      <c r="AH93" s="303"/>
      <c r="AI93" s="304"/>
      <c r="AJ93" s="198"/>
      <c r="AK93" s="199"/>
      <c r="AL93" s="200"/>
      <c r="AM93" s="193"/>
      <c r="AN93" s="194"/>
      <c r="AO93" s="195"/>
      <c r="AP93" s="198"/>
      <c r="AQ93" s="199"/>
      <c r="AR93" s="200"/>
      <c r="AS93" s="282"/>
      <c r="AT93" s="283"/>
      <c r="AU93" s="244"/>
      <c r="AV93" s="244"/>
      <c r="AW93" s="244"/>
      <c r="AX93" s="244"/>
      <c r="AY93" s="244"/>
      <c r="AZ93" s="244"/>
      <c r="BA93" s="251"/>
      <c r="BB93" s="245"/>
      <c r="BC93" s="117"/>
      <c r="BD93" s="250"/>
      <c r="BE93" s="251"/>
      <c r="BF93" s="248"/>
      <c r="BG93" s="248"/>
      <c r="BH93" s="249"/>
      <c r="BI93" s="245"/>
      <c r="BJ93" s="246"/>
      <c r="BK93" s="247"/>
      <c r="BL93" s="5"/>
      <c r="BM93" s="5"/>
      <c r="BN93" s="5"/>
      <c r="BS93" s="3"/>
      <c r="BT93" s="3"/>
      <c r="BU93" s="3"/>
      <c r="BW93" s="6"/>
      <c r="BX93" s="6"/>
      <c r="BY93" s="6"/>
      <c r="CD93" s="2"/>
      <c r="CE93" s="2"/>
      <c r="CF93" s="2"/>
      <c r="CJ93" s="7"/>
      <c r="CK93" s="7"/>
      <c r="CL93" s="7"/>
      <c r="DM93" s="8"/>
      <c r="DN93" s="1"/>
      <c r="DO93" s="1"/>
      <c r="DP93" s="1"/>
    </row>
    <row r="94" spans="2:120" ht="18" customHeight="1" thickBot="1">
      <c r="B94" s="269"/>
      <c r="C94" s="269"/>
      <c r="D94" s="269"/>
      <c r="E94" s="269"/>
      <c r="F94" s="269"/>
      <c r="G94" s="269"/>
      <c r="H94" s="269"/>
      <c r="J94" s="332"/>
      <c r="K94" s="333"/>
      <c r="L94" s="309" t="str">
        <f>AA23</f>
        <v>FC Fortuna Köln</v>
      </c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196"/>
      <c r="AH94" s="196"/>
      <c r="AI94" s="197"/>
      <c r="AJ94" s="229"/>
      <c r="AK94" s="230"/>
      <c r="AL94" s="231"/>
      <c r="AM94" s="229"/>
      <c r="AN94" s="230"/>
      <c r="AO94" s="231"/>
      <c r="AP94" s="266"/>
      <c r="AQ94" s="267"/>
      <c r="AR94" s="268"/>
      <c r="AS94" s="240"/>
      <c r="AT94" s="241"/>
      <c r="AU94" s="238"/>
      <c r="AV94" s="238"/>
      <c r="AW94" s="238"/>
      <c r="AX94" s="238"/>
      <c r="AY94" s="238"/>
      <c r="AZ94" s="238"/>
      <c r="BA94" s="238"/>
      <c r="BB94" s="287"/>
      <c r="BC94" s="118"/>
      <c r="BD94" s="294"/>
      <c r="BE94" s="238"/>
      <c r="BF94" s="295"/>
      <c r="BG94" s="295"/>
      <c r="BH94" s="296"/>
      <c r="BI94" s="287"/>
      <c r="BJ94" s="374"/>
      <c r="BK94" s="375"/>
      <c r="BL94" s="5"/>
      <c r="BM94" s="5"/>
      <c r="BN94" s="5"/>
      <c r="BS94" s="3"/>
      <c r="BT94" s="3"/>
      <c r="BU94" s="3"/>
      <c r="BW94" s="6"/>
      <c r="BX94" s="6"/>
      <c r="BY94" s="6"/>
      <c r="CD94" s="2"/>
      <c r="CE94" s="2"/>
      <c r="CF94" s="2"/>
      <c r="CJ94" s="7"/>
      <c r="CK94" s="7"/>
      <c r="CL94" s="7"/>
      <c r="DM94" s="8"/>
      <c r="DN94" s="1"/>
      <c r="DO94" s="1"/>
      <c r="DP94" s="1"/>
    </row>
    <row r="95" spans="2:64" ht="18" customHeight="1">
      <c r="B95" s="60"/>
      <c r="C95" s="60"/>
      <c r="D95" s="60"/>
      <c r="E95" s="60"/>
      <c r="F95" s="60"/>
      <c r="G95" s="60"/>
      <c r="H95" s="60"/>
      <c r="I95" s="60"/>
      <c r="J95" s="61"/>
      <c r="K95" s="61"/>
      <c r="L95" s="61"/>
      <c r="M95" s="61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0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100"/>
      <c r="BF95" s="100"/>
      <c r="BG95" s="100"/>
      <c r="BH95" s="101"/>
      <c r="BI95" s="101"/>
      <c r="BJ95" s="87"/>
      <c r="BK95" s="87"/>
      <c r="BL95" s="52"/>
    </row>
    <row r="96" spans="2:64" ht="18" customHeight="1" thickBo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1"/>
      <c r="N96" s="61"/>
      <c r="O96" s="61"/>
      <c r="P96" s="61"/>
      <c r="Q96" s="61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0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52"/>
      <c r="BF96" s="52"/>
      <c r="BG96" s="52"/>
      <c r="BH96" s="52"/>
      <c r="BI96" s="63"/>
      <c r="BJ96" s="63"/>
      <c r="BK96" s="63"/>
      <c r="BL96" s="3"/>
    </row>
    <row r="97" spans="1:115" s="41" customFormat="1" ht="18" customHeight="1">
      <c r="A97" s="4"/>
      <c r="D97" s="46"/>
      <c r="J97" s="46"/>
      <c r="AG97" s="367" t="str">
        <f>L105</f>
        <v>TuS Reuschenberg</v>
      </c>
      <c r="AH97" s="258"/>
      <c r="AI97" s="258"/>
      <c r="AJ97" s="258" t="str">
        <f>L106</f>
        <v>1. FC Monheim </v>
      </c>
      <c r="AK97" s="258"/>
      <c r="AL97" s="258"/>
      <c r="AM97" s="258" t="str">
        <f>L107</f>
        <v>BV 04 Düsseldorf</v>
      </c>
      <c r="AN97" s="258"/>
      <c r="AO97" s="258"/>
      <c r="AP97" s="258" t="str">
        <f>L108</f>
        <v>Spvg Wesseling-Urfeld</v>
      </c>
      <c r="AQ97" s="258"/>
      <c r="AR97" s="277"/>
      <c r="BG97" s="35"/>
      <c r="BH97" s="36"/>
      <c r="BI97" s="37"/>
      <c r="BJ97" s="37"/>
      <c r="BK97" s="37"/>
      <c r="BL97" s="38"/>
      <c r="BM97" s="38"/>
      <c r="BN97" s="38"/>
      <c r="BO97" s="38"/>
      <c r="BP97" s="38"/>
      <c r="BQ97" s="38"/>
      <c r="BR97" s="36"/>
      <c r="BS97" s="36"/>
      <c r="BT97" s="36"/>
      <c r="BU97" s="36"/>
      <c r="BV97" s="39"/>
      <c r="BW97" s="39"/>
      <c r="BX97" s="39"/>
      <c r="BY97" s="39"/>
      <c r="BZ97" s="39"/>
      <c r="CA97" s="39"/>
      <c r="CB97" s="39"/>
      <c r="CC97" s="35"/>
      <c r="CD97" s="35"/>
      <c r="CE97" s="35"/>
      <c r="CF97" s="35"/>
      <c r="CG97" s="35"/>
      <c r="CH97" s="35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</row>
    <row r="98" spans="1:115" s="41" customFormat="1" ht="18" customHeight="1">
      <c r="A98" s="37"/>
      <c r="D98" s="46"/>
      <c r="AG98" s="368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78"/>
      <c r="BG98" s="35"/>
      <c r="BH98" s="36"/>
      <c r="BI98" s="37"/>
      <c r="BJ98" s="37"/>
      <c r="BK98" s="37"/>
      <c r="BL98" s="38"/>
      <c r="BM98" s="38"/>
      <c r="BN98" s="38"/>
      <c r="BO98" s="38"/>
      <c r="BP98" s="38"/>
      <c r="BQ98" s="38"/>
      <c r="BR98" s="36"/>
      <c r="BS98" s="36"/>
      <c r="BT98" s="36"/>
      <c r="BU98" s="36"/>
      <c r="BV98" s="39"/>
      <c r="BW98" s="39"/>
      <c r="BX98" s="39"/>
      <c r="BY98" s="39"/>
      <c r="BZ98" s="39"/>
      <c r="CA98" s="39"/>
      <c r="CB98" s="39"/>
      <c r="CC98" s="35"/>
      <c r="CD98" s="35"/>
      <c r="CE98" s="35"/>
      <c r="CF98" s="35"/>
      <c r="CG98" s="35"/>
      <c r="CH98" s="35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</row>
    <row r="99" spans="1:115" s="41" customFormat="1" ht="18" customHeight="1">
      <c r="A99" s="4"/>
      <c r="D99" s="46"/>
      <c r="AG99" s="368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78"/>
      <c r="BG99" s="35"/>
      <c r="BH99" s="36"/>
      <c r="BI99" s="37"/>
      <c r="BJ99" s="37"/>
      <c r="BK99" s="37"/>
      <c r="BL99" s="38"/>
      <c r="BM99" s="38"/>
      <c r="BN99" s="38"/>
      <c r="BO99" s="38"/>
      <c r="BP99" s="38"/>
      <c r="BQ99" s="38"/>
      <c r="BR99" s="36"/>
      <c r="BS99" s="36"/>
      <c r="BT99" s="36"/>
      <c r="BU99" s="36"/>
      <c r="BV99" s="39"/>
      <c r="BW99" s="39"/>
      <c r="BX99" s="39"/>
      <c r="BY99" s="39"/>
      <c r="BZ99" s="39"/>
      <c r="CA99" s="39"/>
      <c r="CB99" s="39"/>
      <c r="CC99" s="35"/>
      <c r="CD99" s="35"/>
      <c r="CE99" s="35"/>
      <c r="CF99" s="35"/>
      <c r="CG99" s="35"/>
      <c r="CH99" s="35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</row>
    <row r="100" spans="1:115" s="41" customFormat="1" ht="18" customHeight="1">
      <c r="A100" s="1"/>
      <c r="D100" s="46"/>
      <c r="AG100" s="368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78"/>
      <c r="BG100" s="35"/>
      <c r="BH100" s="36"/>
      <c r="BI100" s="37"/>
      <c r="BJ100" s="37"/>
      <c r="BK100" s="37"/>
      <c r="BL100" s="38"/>
      <c r="BM100" s="38"/>
      <c r="BN100" s="38"/>
      <c r="BO100" s="38"/>
      <c r="BP100" s="38"/>
      <c r="BQ100" s="38"/>
      <c r="BR100" s="36"/>
      <c r="BS100" s="36"/>
      <c r="BT100" s="36"/>
      <c r="BU100" s="36"/>
      <c r="BV100" s="39"/>
      <c r="BW100" s="39"/>
      <c r="BX100" s="39"/>
      <c r="BY100" s="39"/>
      <c r="BZ100" s="39"/>
      <c r="CA100" s="39"/>
      <c r="CB100" s="39"/>
      <c r="CC100" s="35"/>
      <c r="CD100" s="35"/>
      <c r="CE100" s="35"/>
      <c r="CF100" s="35"/>
      <c r="CG100" s="35"/>
      <c r="CH100" s="35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</row>
    <row r="101" spans="1:115" s="41" customFormat="1" ht="18" customHeight="1">
      <c r="A101" s="50"/>
      <c r="D101" s="46"/>
      <c r="AG101" s="368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78"/>
      <c r="BG101" s="35"/>
      <c r="BH101" s="36"/>
      <c r="BI101" s="37"/>
      <c r="BJ101" s="37"/>
      <c r="BK101" s="37"/>
      <c r="BL101" s="38"/>
      <c r="BM101" s="38"/>
      <c r="BN101" s="38"/>
      <c r="BO101" s="38"/>
      <c r="BP101" s="38"/>
      <c r="BQ101" s="38"/>
      <c r="BR101" s="36"/>
      <c r="BS101" s="36"/>
      <c r="BT101" s="36"/>
      <c r="BU101" s="36"/>
      <c r="BV101" s="39"/>
      <c r="BW101" s="39"/>
      <c r="BX101" s="39"/>
      <c r="BY101" s="39"/>
      <c r="BZ101" s="39"/>
      <c r="CA101" s="39"/>
      <c r="CB101" s="39"/>
      <c r="CC101" s="35"/>
      <c r="CD101" s="35"/>
      <c r="CE101" s="35"/>
      <c r="CF101" s="35"/>
      <c r="CG101" s="35"/>
      <c r="CH101" s="35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</row>
    <row r="102" spans="1:115" s="41" customFormat="1" ht="18" customHeight="1">
      <c r="A102" s="1"/>
      <c r="D102" s="46"/>
      <c r="AG102" s="368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78"/>
      <c r="BG102" s="35"/>
      <c r="BH102" s="36"/>
      <c r="BI102" s="37"/>
      <c r="BJ102" s="37"/>
      <c r="BK102" s="37"/>
      <c r="BL102" s="38"/>
      <c r="BM102" s="38"/>
      <c r="BN102" s="38"/>
      <c r="BO102" s="38"/>
      <c r="BP102" s="38"/>
      <c r="BQ102" s="38"/>
      <c r="BR102" s="36"/>
      <c r="BS102" s="36"/>
      <c r="BT102" s="36"/>
      <c r="BU102" s="36"/>
      <c r="BV102" s="39"/>
      <c r="BW102" s="39"/>
      <c r="BX102" s="39"/>
      <c r="BY102" s="39"/>
      <c r="BZ102" s="39"/>
      <c r="CA102" s="39"/>
      <c r="CB102" s="39"/>
      <c r="CC102" s="35"/>
      <c r="CD102" s="35"/>
      <c r="CE102" s="35"/>
      <c r="CF102" s="35"/>
      <c r="CG102" s="35"/>
      <c r="CH102" s="35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</row>
    <row r="103" spans="1:115" s="41" customFormat="1" ht="18" customHeight="1" thickBot="1">
      <c r="A103" s="1"/>
      <c r="B103" s="263" t="s">
        <v>13</v>
      </c>
      <c r="C103" s="263"/>
      <c r="D103" s="263"/>
      <c r="E103" s="263"/>
      <c r="F103" s="263"/>
      <c r="G103" s="263"/>
      <c r="H103" s="263"/>
      <c r="AG103" s="368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78"/>
      <c r="BG103" s="35"/>
      <c r="BH103" s="36"/>
      <c r="BI103" s="37"/>
      <c r="BJ103" s="37"/>
      <c r="BK103" s="37"/>
      <c r="BL103" s="38"/>
      <c r="BM103" s="38"/>
      <c r="BN103" s="38"/>
      <c r="BO103" s="38"/>
      <c r="BP103" s="38"/>
      <c r="BQ103" s="38"/>
      <c r="BR103" s="36"/>
      <c r="BS103" s="36"/>
      <c r="BT103" s="36"/>
      <c r="BU103" s="36"/>
      <c r="BV103" s="39"/>
      <c r="BW103" s="39"/>
      <c r="BX103" s="39"/>
      <c r="BY103" s="39"/>
      <c r="BZ103" s="39"/>
      <c r="CA103" s="39"/>
      <c r="CB103" s="39"/>
      <c r="CC103" s="35"/>
      <c r="CD103" s="35"/>
      <c r="CE103" s="35"/>
      <c r="CF103" s="35"/>
      <c r="CG103" s="35"/>
      <c r="CH103" s="35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</row>
    <row r="104" spans="1:115" s="41" customFormat="1" ht="18" customHeight="1" thickBot="1">
      <c r="A104" s="1"/>
      <c r="B104" s="256" t="s">
        <v>14</v>
      </c>
      <c r="C104" s="256"/>
      <c r="D104" s="256"/>
      <c r="E104" s="256"/>
      <c r="F104" s="256" t="s">
        <v>15</v>
      </c>
      <c r="G104" s="256"/>
      <c r="H104" s="256"/>
      <c r="I104" s="53"/>
      <c r="J104" s="349" t="s">
        <v>54</v>
      </c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69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79"/>
      <c r="AS104" s="253" t="s">
        <v>16</v>
      </c>
      <c r="AT104" s="254"/>
      <c r="AU104" s="252" t="s">
        <v>17</v>
      </c>
      <c r="AV104" s="254"/>
      <c r="AW104" s="252" t="s">
        <v>18</v>
      </c>
      <c r="AX104" s="254"/>
      <c r="AY104" s="252" t="s">
        <v>19</v>
      </c>
      <c r="AZ104" s="254"/>
      <c r="BA104" s="252" t="s">
        <v>20</v>
      </c>
      <c r="BB104" s="253"/>
      <c r="BC104" s="253"/>
      <c r="BD104" s="253"/>
      <c r="BE104" s="254"/>
      <c r="BF104" s="252" t="s">
        <v>21</v>
      </c>
      <c r="BG104" s="253"/>
      <c r="BH104" s="253"/>
      <c r="BI104" s="252" t="s">
        <v>22</v>
      </c>
      <c r="BJ104" s="253"/>
      <c r="BK104" s="348"/>
      <c r="BL104" s="38"/>
      <c r="BM104" s="38"/>
      <c r="BN104" s="38"/>
      <c r="BO104" s="38"/>
      <c r="BP104" s="38"/>
      <c r="BQ104" s="38"/>
      <c r="BR104" s="36"/>
      <c r="BS104" s="36"/>
      <c r="BT104" s="36"/>
      <c r="BU104" s="36"/>
      <c r="BV104" s="39"/>
      <c r="BW104" s="39"/>
      <c r="BX104" s="39"/>
      <c r="BY104" s="39"/>
      <c r="BZ104" s="39"/>
      <c r="CA104" s="39"/>
      <c r="CB104" s="39"/>
      <c r="CC104" s="35"/>
      <c r="CD104" s="35"/>
      <c r="CE104" s="35"/>
      <c r="CF104" s="35"/>
      <c r="CG104" s="35"/>
      <c r="CH104" s="35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</row>
    <row r="105" spans="1:115" s="41" customFormat="1" ht="18" customHeight="1">
      <c r="A105" s="1"/>
      <c r="B105" s="257"/>
      <c r="C105" s="257"/>
      <c r="D105" s="257"/>
      <c r="E105" s="257"/>
      <c r="F105" s="257"/>
      <c r="G105" s="257"/>
      <c r="H105" s="257"/>
      <c r="I105" s="1"/>
      <c r="J105" s="318"/>
      <c r="K105" s="319"/>
      <c r="L105" s="264" t="str">
        <f>B26</f>
        <v>TuS Reuschenberg</v>
      </c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1"/>
      <c r="AH105" s="261"/>
      <c r="AI105" s="262"/>
      <c r="AJ105" s="284"/>
      <c r="AK105" s="285"/>
      <c r="AL105" s="286"/>
      <c r="AM105" s="284"/>
      <c r="AN105" s="285"/>
      <c r="AO105" s="286"/>
      <c r="AP105" s="284"/>
      <c r="AQ105" s="285"/>
      <c r="AR105" s="286"/>
      <c r="AS105" s="311"/>
      <c r="AT105" s="312"/>
      <c r="AU105" s="244"/>
      <c r="AV105" s="244"/>
      <c r="AW105" s="244"/>
      <c r="AX105" s="244"/>
      <c r="AY105" s="244"/>
      <c r="AZ105" s="244"/>
      <c r="BA105" s="243"/>
      <c r="BB105" s="255"/>
      <c r="BC105" s="116"/>
      <c r="BD105" s="242"/>
      <c r="BE105" s="243"/>
      <c r="BF105" s="248"/>
      <c r="BG105" s="248"/>
      <c r="BH105" s="249"/>
      <c r="BI105" s="345"/>
      <c r="BJ105" s="346"/>
      <c r="BK105" s="347"/>
      <c r="BL105" s="38"/>
      <c r="BM105" s="38"/>
      <c r="BN105" s="38"/>
      <c r="BO105" s="38"/>
      <c r="BP105" s="38"/>
      <c r="BQ105" s="38"/>
      <c r="BR105" s="36"/>
      <c r="BS105" s="36"/>
      <c r="BT105" s="36"/>
      <c r="BU105" s="36"/>
      <c r="BV105" s="39"/>
      <c r="BW105" s="39"/>
      <c r="BX105" s="39"/>
      <c r="BY105" s="39"/>
      <c r="BZ105" s="39"/>
      <c r="CA105" s="39"/>
      <c r="CB105" s="39"/>
      <c r="CC105" s="35"/>
      <c r="CD105" s="35"/>
      <c r="CE105" s="35"/>
      <c r="CF105" s="35"/>
      <c r="CG105" s="35"/>
      <c r="CH105" s="35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</row>
    <row r="106" spans="1:115" s="41" customFormat="1" ht="18" customHeight="1">
      <c r="A106" s="1"/>
      <c r="B106" s="257"/>
      <c r="C106" s="257"/>
      <c r="D106" s="257"/>
      <c r="E106" s="257"/>
      <c r="F106" s="269"/>
      <c r="G106" s="269"/>
      <c r="H106" s="269"/>
      <c r="I106" s="1"/>
      <c r="J106" s="273"/>
      <c r="K106" s="274"/>
      <c r="L106" s="201" t="str">
        <f>B27</f>
        <v>1. FC Monheim </v>
      </c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303"/>
      <c r="AH106" s="303"/>
      <c r="AI106" s="304"/>
      <c r="AJ106" s="193"/>
      <c r="AK106" s="194"/>
      <c r="AL106" s="195"/>
      <c r="AM106" s="198"/>
      <c r="AN106" s="199"/>
      <c r="AO106" s="200"/>
      <c r="AP106" s="198"/>
      <c r="AQ106" s="199"/>
      <c r="AR106" s="200"/>
      <c r="AS106" s="282"/>
      <c r="AT106" s="283"/>
      <c r="AU106" s="244"/>
      <c r="AV106" s="244"/>
      <c r="AW106" s="244"/>
      <c r="AX106" s="244"/>
      <c r="AY106" s="244"/>
      <c r="AZ106" s="244"/>
      <c r="BA106" s="251"/>
      <c r="BB106" s="245"/>
      <c r="BC106" s="117"/>
      <c r="BD106" s="250"/>
      <c r="BE106" s="251"/>
      <c r="BF106" s="248"/>
      <c r="BG106" s="248"/>
      <c r="BH106" s="249"/>
      <c r="BI106" s="245"/>
      <c r="BJ106" s="246"/>
      <c r="BK106" s="247"/>
      <c r="BL106" s="38"/>
      <c r="BM106" s="38"/>
      <c r="BN106" s="38"/>
      <c r="BO106" s="38"/>
      <c r="BP106" s="38"/>
      <c r="BQ106" s="38"/>
      <c r="BR106" s="36"/>
      <c r="BS106" s="36"/>
      <c r="BT106" s="36"/>
      <c r="BU106" s="36"/>
      <c r="BV106" s="39"/>
      <c r="BW106" s="39"/>
      <c r="BX106" s="39"/>
      <c r="BY106" s="39"/>
      <c r="BZ106" s="39"/>
      <c r="CA106" s="39"/>
      <c r="CB106" s="39"/>
      <c r="CC106" s="35"/>
      <c r="CD106" s="35"/>
      <c r="CE106" s="35"/>
      <c r="CF106" s="35"/>
      <c r="CG106" s="35"/>
      <c r="CH106" s="35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</row>
    <row r="107" spans="1:115" s="41" customFormat="1" ht="18" customHeight="1">
      <c r="A107" s="1"/>
      <c r="B107" s="257"/>
      <c r="C107" s="257"/>
      <c r="D107" s="257"/>
      <c r="E107" s="257"/>
      <c r="F107" s="269"/>
      <c r="G107" s="269"/>
      <c r="H107" s="269"/>
      <c r="I107" s="1"/>
      <c r="J107" s="273"/>
      <c r="K107" s="274"/>
      <c r="L107" s="201" t="str">
        <f>B28</f>
        <v>BV 04 Düsseldorf</v>
      </c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303"/>
      <c r="AH107" s="303"/>
      <c r="AI107" s="304"/>
      <c r="AJ107" s="198"/>
      <c r="AK107" s="199"/>
      <c r="AL107" s="200"/>
      <c r="AM107" s="193"/>
      <c r="AN107" s="194"/>
      <c r="AO107" s="195"/>
      <c r="AP107" s="198"/>
      <c r="AQ107" s="199"/>
      <c r="AR107" s="200"/>
      <c r="AS107" s="282"/>
      <c r="AT107" s="283"/>
      <c r="AU107" s="244"/>
      <c r="AV107" s="244"/>
      <c r="AW107" s="244"/>
      <c r="AX107" s="244"/>
      <c r="AY107" s="244"/>
      <c r="AZ107" s="244"/>
      <c r="BA107" s="251"/>
      <c r="BB107" s="245"/>
      <c r="BC107" s="117"/>
      <c r="BD107" s="250"/>
      <c r="BE107" s="251"/>
      <c r="BF107" s="248"/>
      <c r="BG107" s="248"/>
      <c r="BH107" s="249"/>
      <c r="BI107" s="245"/>
      <c r="BJ107" s="246"/>
      <c r="BK107" s="247"/>
      <c r="BL107" s="38"/>
      <c r="BM107" s="38"/>
      <c r="BN107" s="38"/>
      <c r="BO107" s="38"/>
      <c r="BP107" s="38"/>
      <c r="BQ107" s="38"/>
      <c r="BR107" s="36"/>
      <c r="BS107" s="36"/>
      <c r="BT107" s="36"/>
      <c r="BU107" s="36"/>
      <c r="BV107" s="39"/>
      <c r="BW107" s="39"/>
      <c r="BX107" s="39"/>
      <c r="BY107" s="39"/>
      <c r="BZ107" s="39"/>
      <c r="CA107" s="39"/>
      <c r="CB107" s="39"/>
      <c r="CC107" s="35"/>
      <c r="CD107" s="35"/>
      <c r="CE107" s="35"/>
      <c r="CF107" s="35"/>
      <c r="CG107" s="35"/>
      <c r="CH107" s="35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</row>
    <row r="108" spans="1:115" s="41" customFormat="1" ht="18" customHeight="1" thickBot="1">
      <c r="A108" s="1"/>
      <c r="B108" s="257"/>
      <c r="C108" s="257"/>
      <c r="D108" s="257"/>
      <c r="E108" s="257"/>
      <c r="F108" s="269"/>
      <c r="G108" s="269"/>
      <c r="H108" s="269"/>
      <c r="I108" s="1"/>
      <c r="J108" s="275"/>
      <c r="K108" s="276"/>
      <c r="L108" s="309" t="str">
        <f>B29</f>
        <v>Spvg Wesseling-Urfeld</v>
      </c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196"/>
      <c r="AH108" s="196"/>
      <c r="AI108" s="197"/>
      <c r="AJ108" s="229"/>
      <c r="AK108" s="230"/>
      <c r="AL108" s="231"/>
      <c r="AM108" s="229"/>
      <c r="AN108" s="230"/>
      <c r="AO108" s="231"/>
      <c r="AP108" s="266"/>
      <c r="AQ108" s="267"/>
      <c r="AR108" s="268"/>
      <c r="AS108" s="240"/>
      <c r="AT108" s="241"/>
      <c r="AU108" s="238"/>
      <c r="AV108" s="238"/>
      <c r="AW108" s="238"/>
      <c r="AX108" s="238"/>
      <c r="AY108" s="238"/>
      <c r="AZ108" s="238"/>
      <c r="BA108" s="238"/>
      <c r="BB108" s="287"/>
      <c r="BC108" s="118"/>
      <c r="BD108" s="294"/>
      <c r="BE108" s="238"/>
      <c r="BF108" s="295"/>
      <c r="BG108" s="295"/>
      <c r="BH108" s="296"/>
      <c r="BI108" s="287"/>
      <c r="BJ108" s="374"/>
      <c r="BK108" s="375"/>
      <c r="BL108" s="38"/>
      <c r="BM108" s="38"/>
      <c r="BN108" s="38"/>
      <c r="BO108" s="38"/>
      <c r="BP108" s="38"/>
      <c r="BQ108" s="38"/>
      <c r="BR108" s="36"/>
      <c r="BS108" s="36"/>
      <c r="BT108" s="36"/>
      <c r="BU108" s="36"/>
      <c r="BV108" s="39"/>
      <c r="BW108" s="39"/>
      <c r="BX108" s="39"/>
      <c r="BY108" s="39"/>
      <c r="BZ108" s="39"/>
      <c r="CA108" s="39"/>
      <c r="CB108" s="39"/>
      <c r="CC108" s="35"/>
      <c r="CD108" s="35"/>
      <c r="CE108" s="35"/>
      <c r="CF108" s="35"/>
      <c r="CG108" s="35"/>
      <c r="CH108" s="35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</row>
    <row r="109" spans="1:118" s="41" customFormat="1" ht="18" customHeight="1" thickBot="1">
      <c r="A109" s="1"/>
      <c r="B109" s="1"/>
      <c r="C109" s="1"/>
      <c r="D109" s="1"/>
      <c r="E109" s="1"/>
      <c r="F109" s="1"/>
      <c r="G109" s="1"/>
      <c r="H109" s="1"/>
      <c r="I109" s="1"/>
      <c r="J109" s="54"/>
      <c r="K109" s="54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7"/>
      <c r="BG109" s="56"/>
      <c r="BH109" s="56"/>
      <c r="BI109" s="58"/>
      <c r="BJ109" s="58"/>
      <c r="BK109" s="58"/>
      <c r="BL109" s="56"/>
      <c r="BM109" s="56"/>
      <c r="BN109" s="56"/>
      <c r="BO109" s="38"/>
      <c r="BP109" s="38"/>
      <c r="BQ109" s="38"/>
      <c r="BR109" s="38"/>
      <c r="BS109" s="38"/>
      <c r="BT109" s="38"/>
      <c r="BU109" s="36"/>
      <c r="BV109" s="36"/>
      <c r="BW109" s="36"/>
      <c r="BX109" s="36"/>
      <c r="BY109" s="39"/>
      <c r="BZ109" s="39"/>
      <c r="CA109" s="39"/>
      <c r="CB109" s="39"/>
      <c r="CC109" s="39"/>
      <c r="CD109" s="39"/>
      <c r="CE109" s="39"/>
      <c r="CF109" s="35"/>
      <c r="CG109" s="35"/>
      <c r="CH109" s="35"/>
      <c r="CI109" s="35"/>
      <c r="CJ109" s="35"/>
      <c r="CK109" s="35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</row>
    <row r="110" spans="1:115" s="41" customFormat="1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54"/>
      <c r="K110" s="54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288" t="str">
        <f>L118</f>
        <v>SC Blau-Weiß 06 Köln </v>
      </c>
      <c r="AH110" s="289"/>
      <c r="AI110" s="289"/>
      <c r="AJ110" s="289" t="str">
        <f>L119</f>
        <v>SVG Weissenberg</v>
      </c>
      <c r="AK110" s="289"/>
      <c r="AL110" s="289"/>
      <c r="AM110" s="289" t="str">
        <f>L120</f>
        <v>FC Zons</v>
      </c>
      <c r="AN110" s="289"/>
      <c r="AO110" s="289"/>
      <c r="AP110" s="289" t="str">
        <f>L121</f>
        <v>TS Struck</v>
      </c>
      <c r="AQ110" s="289"/>
      <c r="AR110" s="300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7"/>
      <c r="BD110" s="56"/>
      <c r="BE110" s="56"/>
      <c r="BF110" s="58"/>
      <c r="BG110" s="58"/>
      <c r="BH110" s="58"/>
      <c r="BI110" s="56"/>
      <c r="BJ110" s="56"/>
      <c r="BK110" s="56"/>
      <c r="BL110" s="38"/>
      <c r="BM110" s="38"/>
      <c r="BN110" s="38"/>
      <c r="BO110" s="38"/>
      <c r="BP110" s="38"/>
      <c r="BQ110" s="38"/>
      <c r="BR110" s="36"/>
      <c r="BS110" s="36"/>
      <c r="BT110" s="36"/>
      <c r="BU110" s="36"/>
      <c r="BV110" s="39"/>
      <c r="BW110" s="39"/>
      <c r="BX110" s="39"/>
      <c r="BY110" s="39"/>
      <c r="BZ110" s="39"/>
      <c r="CA110" s="39"/>
      <c r="CB110" s="39"/>
      <c r="CC110" s="35"/>
      <c r="CD110" s="35"/>
      <c r="CE110" s="35"/>
      <c r="CF110" s="35"/>
      <c r="CG110" s="35"/>
      <c r="CH110" s="35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</row>
    <row r="111" spans="1:115" s="41" customFormat="1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54"/>
      <c r="K111" s="54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290"/>
      <c r="AH111" s="291"/>
      <c r="AI111" s="291"/>
      <c r="AJ111" s="291"/>
      <c r="AK111" s="291"/>
      <c r="AL111" s="291"/>
      <c r="AM111" s="291"/>
      <c r="AN111" s="291"/>
      <c r="AO111" s="291"/>
      <c r="AP111" s="291"/>
      <c r="AQ111" s="291"/>
      <c r="AR111" s="301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7"/>
      <c r="BD111" s="56"/>
      <c r="BE111" s="56"/>
      <c r="BF111" s="58"/>
      <c r="BG111" s="58"/>
      <c r="BH111" s="58"/>
      <c r="BI111" s="56"/>
      <c r="BJ111" s="56"/>
      <c r="BK111" s="56"/>
      <c r="BL111" s="38"/>
      <c r="BM111" s="38"/>
      <c r="BN111" s="38"/>
      <c r="BO111" s="38"/>
      <c r="BP111" s="38"/>
      <c r="BQ111" s="38"/>
      <c r="BR111" s="36"/>
      <c r="BS111" s="36"/>
      <c r="BT111" s="36"/>
      <c r="BU111" s="36"/>
      <c r="BV111" s="39"/>
      <c r="BW111" s="39"/>
      <c r="BX111" s="39"/>
      <c r="BY111" s="39"/>
      <c r="BZ111" s="39"/>
      <c r="CA111" s="39"/>
      <c r="CB111" s="39"/>
      <c r="CC111" s="35"/>
      <c r="CD111" s="35"/>
      <c r="CE111" s="35"/>
      <c r="CF111" s="35"/>
      <c r="CG111" s="35"/>
      <c r="CH111" s="35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</row>
    <row r="112" spans="1:115" s="41" customFormat="1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54"/>
      <c r="K112" s="54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290"/>
      <c r="AH112" s="291"/>
      <c r="AI112" s="291"/>
      <c r="AJ112" s="291"/>
      <c r="AK112" s="291"/>
      <c r="AL112" s="291"/>
      <c r="AM112" s="291"/>
      <c r="AN112" s="291"/>
      <c r="AO112" s="291"/>
      <c r="AP112" s="291"/>
      <c r="AQ112" s="291"/>
      <c r="AR112" s="301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7"/>
      <c r="BD112" s="56"/>
      <c r="BE112" s="56"/>
      <c r="BF112" s="58"/>
      <c r="BG112" s="58"/>
      <c r="BH112" s="58"/>
      <c r="BI112" s="56"/>
      <c r="BJ112" s="56"/>
      <c r="BK112" s="56"/>
      <c r="BL112" s="38"/>
      <c r="BM112" s="38"/>
      <c r="BN112" s="38"/>
      <c r="BO112" s="38"/>
      <c r="BP112" s="38"/>
      <c r="BQ112" s="38"/>
      <c r="BR112" s="36"/>
      <c r="BS112" s="36"/>
      <c r="BT112" s="36"/>
      <c r="BU112" s="36"/>
      <c r="BV112" s="39"/>
      <c r="BW112" s="39"/>
      <c r="BX112" s="39"/>
      <c r="BY112" s="39"/>
      <c r="BZ112" s="39"/>
      <c r="CA112" s="39"/>
      <c r="CB112" s="39"/>
      <c r="CC112" s="35"/>
      <c r="CD112" s="35"/>
      <c r="CE112" s="35"/>
      <c r="CF112" s="35"/>
      <c r="CG112" s="35"/>
      <c r="CH112" s="35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</row>
    <row r="113" spans="1:115" s="41" customFormat="1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54"/>
      <c r="K113" s="54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290"/>
      <c r="AH113" s="291"/>
      <c r="AI113" s="291"/>
      <c r="AJ113" s="291"/>
      <c r="AK113" s="291"/>
      <c r="AL113" s="291"/>
      <c r="AM113" s="291"/>
      <c r="AN113" s="291"/>
      <c r="AO113" s="291"/>
      <c r="AP113" s="291"/>
      <c r="AQ113" s="291"/>
      <c r="AR113" s="301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7"/>
      <c r="BD113" s="56"/>
      <c r="BE113" s="56"/>
      <c r="BF113" s="58"/>
      <c r="BG113" s="58"/>
      <c r="BH113" s="58"/>
      <c r="BI113" s="56"/>
      <c r="BJ113" s="56"/>
      <c r="BK113" s="56"/>
      <c r="BL113" s="38"/>
      <c r="BM113" s="38"/>
      <c r="BN113" s="38"/>
      <c r="BO113" s="38"/>
      <c r="BP113" s="38"/>
      <c r="BQ113" s="38"/>
      <c r="BR113" s="36"/>
      <c r="BS113" s="36"/>
      <c r="BT113" s="36"/>
      <c r="BU113" s="36"/>
      <c r="BV113" s="39"/>
      <c r="BW113" s="39"/>
      <c r="BX113" s="39"/>
      <c r="BY113" s="39"/>
      <c r="BZ113" s="39"/>
      <c r="CA113" s="39"/>
      <c r="CB113" s="39"/>
      <c r="CC113" s="35"/>
      <c r="CD113" s="35"/>
      <c r="CE113" s="35"/>
      <c r="CF113" s="35"/>
      <c r="CG113" s="35"/>
      <c r="CH113" s="35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</row>
    <row r="114" spans="1:115" s="41" customFormat="1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54"/>
      <c r="K114" s="54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290"/>
      <c r="AH114" s="291"/>
      <c r="AI114" s="291"/>
      <c r="AJ114" s="291"/>
      <c r="AK114" s="291"/>
      <c r="AL114" s="291"/>
      <c r="AM114" s="291"/>
      <c r="AN114" s="291"/>
      <c r="AO114" s="291"/>
      <c r="AP114" s="291"/>
      <c r="AQ114" s="291"/>
      <c r="AR114" s="301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7"/>
      <c r="BD114" s="56"/>
      <c r="BE114" s="56"/>
      <c r="BF114" s="58"/>
      <c r="BG114" s="58"/>
      <c r="BH114" s="58"/>
      <c r="BI114" s="56"/>
      <c r="BJ114" s="56"/>
      <c r="BK114" s="56"/>
      <c r="BL114" s="38"/>
      <c r="BM114" s="38"/>
      <c r="BN114" s="38"/>
      <c r="BO114" s="38"/>
      <c r="BP114" s="38"/>
      <c r="BQ114" s="38"/>
      <c r="BR114" s="36"/>
      <c r="BS114" s="36"/>
      <c r="BT114" s="36"/>
      <c r="BU114" s="36"/>
      <c r="BV114" s="39"/>
      <c r="BW114" s="39"/>
      <c r="BX114" s="39"/>
      <c r="BY114" s="39"/>
      <c r="BZ114" s="39"/>
      <c r="CA114" s="39"/>
      <c r="CB114" s="39"/>
      <c r="CC114" s="35"/>
      <c r="CD114" s="35"/>
      <c r="CE114" s="35"/>
      <c r="CF114" s="35"/>
      <c r="CG114" s="35"/>
      <c r="CH114" s="35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</row>
    <row r="115" spans="1:115" s="41" customFormat="1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54"/>
      <c r="K115" s="54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290"/>
      <c r="AH115" s="291"/>
      <c r="AI115" s="291"/>
      <c r="AJ115" s="291"/>
      <c r="AK115" s="291"/>
      <c r="AL115" s="291"/>
      <c r="AM115" s="291"/>
      <c r="AN115" s="291"/>
      <c r="AO115" s="291"/>
      <c r="AP115" s="291"/>
      <c r="AQ115" s="291"/>
      <c r="AR115" s="301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7"/>
      <c r="BD115" s="56"/>
      <c r="BE115" s="56"/>
      <c r="BF115" s="58"/>
      <c r="BG115" s="58"/>
      <c r="BH115" s="58"/>
      <c r="BI115" s="56"/>
      <c r="BJ115" s="56"/>
      <c r="BK115" s="56"/>
      <c r="BL115" s="38"/>
      <c r="BM115" s="38"/>
      <c r="BN115" s="38"/>
      <c r="BO115" s="38"/>
      <c r="BP115" s="38"/>
      <c r="BQ115" s="38"/>
      <c r="BR115" s="36"/>
      <c r="BS115" s="36"/>
      <c r="BT115" s="36"/>
      <c r="BU115" s="36"/>
      <c r="BV115" s="39"/>
      <c r="BW115" s="39"/>
      <c r="BX115" s="39"/>
      <c r="BY115" s="39"/>
      <c r="BZ115" s="39"/>
      <c r="CA115" s="39"/>
      <c r="CB115" s="39"/>
      <c r="CC115" s="35"/>
      <c r="CD115" s="35"/>
      <c r="CE115" s="35"/>
      <c r="CF115" s="35"/>
      <c r="CG115" s="35"/>
      <c r="CH115" s="35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</row>
    <row r="116" spans="1:115" s="41" customFormat="1" ht="18" customHeight="1" thickBot="1">
      <c r="A116" s="1"/>
      <c r="B116" s="263" t="s">
        <v>13</v>
      </c>
      <c r="C116" s="263"/>
      <c r="D116" s="263"/>
      <c r="E116" s="263"/>
      <c r="F116" s="263"/>
      <c r="G116" s="263"/>
      <c r="H116" s="26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290"/>
      <c r="AH116" s="291"/>
      <c r="AI116" s="291"/>
      <c r="AJ116" s="291"/>
      <c r="AK116" s="291"/>
      <c r="AL116" s="291"/>
      <c r="AM116" s="291"/>
      <c r="AN116" s="291"/>
      <c r="AO116" s="291"/>
      <c r="AP116" s="291"/>
      <c r="AQ116" s="291"/>
      <c r="AR116" s="30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38"/>
      <c r="BM116" s="38"/>
      <c r="BN116" s="38"/>
      <c r="BO116" s="38"/>
      <c r="BP116" s="38"/>
      <c r="BQ116" s="38"/>
      <c r="BR116" s="36"/>
      <c r="BS116" s="36"/>
      <c r="BT116" s="36"/>
      <c r="BU116" s="36"/>
      <c r="BV116" s="39"/>
      <c r="BW116" s="39"/>
      <c r="BX116" s="39"/>
      <c r="BY116" s="39"/>
      <c r="BZ116" s="39"/>
      <c r="CA116" s="39"/>
      <c r="CB116" s="39"/>
      <c r="CC116" s="35"/>
      <c r="CD116" s="35"/>
      <c r="CE116" s="35"/>
      <c r="CF116" s="35"/>
      <c r="CG116" s="35"/>
      <c r="CH116" s="35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</row>
    <row r="117" spans="1:115" s="41" customFormat="1" ht="18" customHeight="1" thickBot="1">
      <c r="A117" s="1"/>
      <c r="B117" s="256" t="s">
        <v>14</v>
      </c>
      <c r="C117" s="256"/>
      <c r="D117" s="256"/>
      <c r="E117" s="256"/>
      <c r="F117" s="256" t="s">
        <v>15</v>
      </c>
      <c r="G117" s="256"/>
      <c r="H117" s="256"/>
      <c r="I117" s="1"/>
      <c r="J117" s="307" t="s">
        <v>55</v>
      </c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08"/>
      <c r="AG117" s="292"/>
      <c r="AH117" s="293"/>
      <c r="AI117" s="293"/>
      <c r="AJ117" s="293"/>
      <c r="AK117" s="293"/>
      <c r="AL117" s="293"/>
      <c r="AM117" s="293"/>
      <c r="AN117" s="293"/>
      <c r="AO117" s="293"/>
      <c r="AP117" s="293"/>
      <c r="AQ117" s="293"/>
      <c r="AR117" s="302"/>
      <c r="AS117" s="299" t="s">
        <v>16</v>
      </c>
      <c r="AT117" s="298"/>
      <c r="AU117" s="297" t="s">
        <v>17</v>
      </c>
      <c r="AV117" s="298"/>
      <c r="AW117" s="297" t="s">
        <v>18</v>
      </c>
      <c r="AX117" s="298"/>
      <c r="AY117" s="297" t="s">
        <v>19</v>
      </c>
      <c r="AZ117" s="298"/>
      <c r="BA117" s="297" t="s">
        <v>20</v>
      </c>
      <c r="BB117" s="299"/>
      <c r="BC117" s="299"/>
      <c r="BD117" s="299"/>
      <c r="BE117" s="298"/>
      <c r="BF117" s="297" t="s">
        <v>21</v>
      </c>
      <c r="BG117" s="299"/>
      <c r="BH117" s="299"/>
      <c r="BI117" s="297" t="s">
        <v>22</v>
      </c>
      <c r="BJ117" s="299"/>
      <c r="BK117" s="344"/>
      <c r="BL117" s="38"/>
      <c r="BM117" s="38"/>
      <c r="BN117" s="38"/>
      <c r="BO117" s="38"/>
      <c r="BP117" s="38"/>
      <c r="BQ117" s="38"/>
      <c r="BR117" s="36"/>
      <c r="BS117" s="36"/>
      <c r="BT117" s="36"/>
      <c r="BU117" s="36"/>
      <c r="BV117" s="39"/>
      <c r="BW117" s="39"/>
      <c r="BX117" s="39"/>
      <c r="BY117" s="39"/>
      <c r="BZ117" s="39"/>
      <c r="CA117" s="39"/>
      <c r="CB117" s="39"/>
      <c r="CC117" s="35"/>
      <c r="CD117" s="35"/>
      <c r="CE117" s="35"/>
      <c r="CF117" s="35"/>
      <c r="CG117" s="35"/>
      <c r="CH117" s="35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</row>
    <row r="118" spans="1:115" s="41" customFormat="1" ht="18" customHeight="1">
      <c r="A118" s="1"/>
      <c r="B118" s="257"/>
      <c r="C118" s="257"/>
      <c r="D118" s="257"/>
      <c r="E118" s="257"/>
      <c r="F118" s="257"/>
      <c r="G118" s="257"/>
      <c r="H118" s="257"/>
      <c r="I118" s="1"/>
      <c r="J118" s="316"/>
      <c r="K118" s="317"/>
      <c r="L118" s="264" t="str">
        <f>AA26</f>
        <v>SC Blau-Weiß 06 Köln </v>
      </c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1"/>
      <c r="AH118" s="261"/>
      <c r="AI118" s="262"/>
      <c r="AJ118" s="284"/>
      <c r="AK118" s="285"/>
      <c r="AL118" s="286"/>
      <c r="AM118" s="284"/>
      <c r="AN118" s="285"/>
      <c r="AO118" s="286"/>
      <c r="AP118" s="284"/>
      <c r="AQ118" s="285"/>
      <c r="AR118" s="286"/>
      <c r="AS118" s="311"/>
      <c r="AT118" s="312"/>
      <c r="AU118" s="244"/>
      <c r="AV118" s="244"/>
      <c r="AW118" s="244"/>
      <c r="AX118" s="244"/>
      <c r="AY118" s="244"/>
      <c r="AZ118" s="244"/>
      <c r="BA118" s="243"/>
      <c r="BB118" s="255"/>
      <c r="BC118" s="116"/>
      <c r="BD118" s="242"/>
      <c r="BE118" s="243"/>
      <c r="BF118" s="248"/>
      <c r="BG118" s="248"/>
      <c r="BH118" s="249"/>
      <c r="BI118" s="345"/>
      <c r="BJ118" s="346"/>
      <c r="BK118" s="347"/>
      <c r="BL118" s="38"/>
      <c r="BM118" s="38"/>
      <c r="BN118" s="38"/>
      <c r="BO118" s="38"/>
      <c r="BP118" s="38"/>
      <c r="BQ118" s="38"/>
      <c r="BR118" s="36"/>
      <c r="BS118" s="36"/>
      <c r="BT118" s="36"/>
      <c r="BU118" s="36"/>
      <c r="BV118" s="39"/>
      <c r="BW118" s="39"/>
      <c r="BX118" s="39"/>
      <c r="BY118" s="39"/>
      <c r="BZ118" s="39"/>
      <c r="CA118" s="39"/>
      <c r="CB118" s="39"/>
      <c r="CC118" s="35"/>
      <c r="CD118" s="35"/>
      <c r="CE118" s="35"/>
      <c r="CF118" s="35"/>
      <c r="CG118" s="35"/>
      <c r="CH118" s="35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</row>
    <row r="119" spans="1:115" s="41" customFormat="1" ht="18" customHeight="1">
      <c r="A119" s="1"/>
      <c r="B119" s="269"/>
      <c r="C119" s="269"/>
      <c r="D119" s="269"/>
      <c r="E119" s="269"/>
      <c r="F119" s="269"/>
      <c r="G119" s="269"/>
      <c r="H119" s="269"/>
      <c r="I119" s="1"/>
      <c r="J119" s="313"/>
      <c r="K119" s="314"/>
      <c r="L119" s="201" t="str">
        <f>AA27</f>
        <v>SVG Weissenberg</v>
      </c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303"/>
      <c r="AH119" s="303"/>
      <c r="AI119" s="304"/>
      <c r="AJ119" s="193"/>
      <c r="AK119" s="194"/>
      <c r="AL119" s="195"/>
      <c r="AM119" s="198"/>
      <c r="AN119" s="199"/>
      <c r="AO119" s="200"/>
      <c r="AP119" s="198"/>
      <c r="AQ119" s="199"/>
      <c r="AR119" s="200"/>
      <c r="AS119" s="282"/>
      <c r="AT119" s="283"/>
      <c r="AU119" s="244"/>
      <c r="AV119" s="244"/>
      <c r="AW119" s="244"/>
      <c r="AX119" s="244"/>
      <c r="AY119" s="244"/>
      <c r="AZ119" s="244"/>
      <c r="BA119" s="251"/>
      <c r="BB119" s="245"/>
      <c r="BC119" s="117"/>
      <c r="BD119" s="250"/>
      <c r="BE119" s="251"/>
      <c r="BF119" s="248"/>
      <c r="BG119" s="248"/>
      <c r="BH119" s="249"/>
      <c r="BI119" s="245"/>
      <c r="BJ119" s="246"/>
      <c r="BK119" s="247"/>
      <c r="BL119" s="38"/>
      <c r="BM119" s="38"/>
      <c r="BN119" s="38"/>
      <c r="BO119" s="38"/>
      <c r="BP119" s="38"/>
      <c r="BQ119" s="38"/>
      <c r="BR119" s="36"/>
      <c r="BS119" s="36"/>
      <c r="BT119" s="36"/>
      <c r="BU119" s="36"/>
      <c r="BV119" s="39"/>
      <c r="BW119" s="39"/>
      <c r="BX119" s="39"/>
      <c r="BY119" s="39"/>
      <c r="BZ119" s="39"/>
      <c r="CA119" s="39"/>
      <c r="CB119" s="39"/>
      <c r="CC119" s="35"/>
      <c r="CD119" s="35"/>
      <c r="CE119" s="35"/>
      <c r="CF119" s="35"/>
      <c r="CG119" s="35"/>
      <c r="CH119" s="35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</row>
    <row r="120" spans="1:115" s="41" customFormat="1" ht="18" customHeight="1">
      <c r="A120" s="4"/>
      <c r="B120" s="269"/>
      <c r="C120" s="269"/>
      <c r="D120" s="269"/>
      <c r="E120" s="269"/>
      <c r="F120" s="269"/>
      <c r="G120" s="269"/>
      <c r="H120" s="269"/>
      <c r="I120" s="1"/>
      <c r="J120" s="313"/>
      <c r="K120" s="314"/>
      <c r="L120" s="201" t="str">
        <f>AA28</f>
        <v>FC Zons</v>
      </c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303"/>
      <c r="AH120" s="303"/>
      <c r="AI120" s="304"/>
      <c r="AJ120" s="198"/>
      <c r="AK120" s="199"/>
      <c r="AL120" s="200"/>
      <c r="AM120" s="193"/>
      <c r="AN120" s="194"/>
      <c r="AO120" s="195"/>
      <c r="AP120" s="198"/>
      <c r="AQ120" s="199"/>
      <c r="AR120" s="200"/>
      <c r="AS120" s="282"/>
      <c r="AT120" s="283"/>
      <c r="AU120" s="244"/>
      <c r="AV120" s="244"/>
      <c r="AW120" s="244"/>
      <c r="AX120" s="244"/>
      <c r="AY120" s="244"/>
      <c r="AZ120" s="244"/>
      <c r="BA120" s="251"/>
      <c r="BB120" s="245"/>
      <c r="BC120" s="117"/>
      <c r="BD120" s="250"/>
      <c r="BE120" s="251"/>
      <c r="BF120" s="248"/>
      <c r="BG120" s="248"/>
      <c r="BH120" s="249"/>
      <c r="BI120" s="245"/>
      <c r="BJ120" s="246"/>
      <c r="BK120" s="247"/>
      <c r="BL120" s="38"/>
      <c r="BM120" s="38"/>
      <c r="BN120" s="38"/>
      <c r="BO120" s="38"/>
      <c r="BP120" s="38"/>
      <c r="BQ120" s="38"/>
      <c r="BR120" s="36"/>
      <c r="BS120" s="36"/>
      <c r="BT120" s="36"/>
      <c r="BU120" s="36"/>
      <c r="BV120" s="39"/>
      <c r="BW120" s="39"/>
      <c r="BX120" s="39"/>
      <c r="BY120" s="39"/>
      <c r="BZ120" s="39"/>
      <c r="CA120" s="39"/>
      <c r="CB120" s="39"/>
      <c r="CC120" s="35"/>
      <c r="CD120" s="35"/>
      <c r="CE120" s="35"/>
      <c r="CF120" s="35"/>
      <c r="CG120" s="35"/>
      <c r="CH120" s="35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</row>
    <row r="121" spans="1:115" s="41" customFormat="1" ht="18" customHeight="1" thickBot="1">
      <c r="A121" s="4"/>
      <c r="B121" s="269"/>
      <c r="C121" s="269"/>
      <c r="D121" s="269"/>
      <c r="E121" s="269"/>
      <c r="F121" s="269"/>
      <c r="G121" s="269"/>
      <c r="H121" s="269"/>
      <c r="I121" s="1"/>
      <c r="J121" s="332"/>
      <c r="K121" s="333"/>
      <c r="L121" s="309" t="str">
        <f>AA29</f>
        <v>TS Struck</v>
      </c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196"/>
      <c r="AH121" s="196"/>
      <c r="AI121" s="197"/>
      <c r="AJ121" s="229"/>
      <c r="AK121" s="230"/>
      <c r="AL121" s="231"/>
      <c r="AM121" s="229"/>
      <c r="AN121" s="230"/>
      <c r="AO121" s="231"/>
      <c r="AP121" s="266"/>
      <c r="AQ121" s="267"/>
      <c r="AR121" s="268"/>
      <c r="AS121" s="240"/>
      <c r="AT121" s="241"/>
      <c r="AU121" s="238"/>
      <c r="AV121" s="238"/>
      <c r="AW121" s="238"/>
      <c r="AX121" s="238"/>
      <c r="AY121" s="238"/>
      <c r="AZ121" s="238"/>
      <c r="BA121" s="238"/>
      <c r="BB121" s="287"/>
      <c r="BC121" s="118"/>
      <c r="BD121" s="294"/>
      <c r="BE121" s="238"/>
      <c r="BF121" s="295"/>
      <c r="BG121" s="295"/>
      <c r="BH121" s="296"/>
      <c r="BI121" s="287"/>
      <c r="BJ121" s="374"/>
      <c r="BK121" s="375"/>
      <c r="BL121" s="38"/>
      <c r="BM121" s="38"/>
      <c r="BN121" s="38"/>
      <c r="BO121" s="38"/>
      <c r="BP121" s="38"/>
      <c r="BQ121" s="38"/>
      <c r="BR121" s="36"/>
      <c r="BS121" s="36"/>
      <c r="BT121" s="36"/>
      <c r="BU121" s="36"/>
      <c r="BV121" s="39"/>
      <c r="BW121" s="39"/>
      <c r="BX121" s="39"/>
      <c r="BY121" s="39"/>
      <c r="BZ121" s="39"/>
      <c r="CA121" s="39"/>
      <c r="CB121" s="39"/>
      <c r="CC121" s="35"/>
      <c r="CD121" s="35"/>
      <c r="CE121" s="35"/>
      <c r="CF121" s="35"/>
      <c r="CG121" s="35"/>
      <c r="CH121" s="35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</row>
    <row r="122" spans="1:118" s="41" customFormat="1" ht="18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2"/>
      <c r="BN122" s="38"/>
      <c r="BO122" s="38"/>
      <c r="BP122" s="38"/>
      <c r="BQ122" s="38"/>
      <c r="BR122" s="38"/>
      <c r="BS122" s="38"/>
      <c r="BT122" s="38"/>
      <c r="BU122" s="36"/>
      <c r="BV122" s="36"/>
      <c r="BW122" s="36"/>
      <c r="BX122" s="36"/>
      <c r="BY122" s="39"/>
      <c r="BZ122" s="39"/>
      <c r="CA122" s="39"/>
      <c r="CB122" s="39"/>
      <c r="CC122" s="39"/>
      <c r="CD122" s="39"/>
      <c r="CE122" s="39"/>
      <c r="CF122" s="35"/>
      <c r="CG122" s="35"/>
      <c r="CH122" s="35"/>
      <c r="CI122" s="35"/>
      <c r="CJ122" s="35"/>
      <c r="CK122" s="35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</row>
    <row r="123" spans="1:118" s="41" customFormat="1" ht="18" customHeight="1">
      <c r="A123" s="1"/>
      <c r="B123" s="46" t="s">
        <v>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2"/>
      <c r="BN123" s="38"/>
      <c r="BO123" s="38"/>
      <c r="BP123" s="38"/>
      <c r="BQ123" s="38"/>
      <c r="BR123" s="38"/>
      <c r="BS123" s="38"/>
      <c r="BT123" s="38"/>
      <c r="BU123" s="36"/>
      <c r="BV123" s="36"/>
      <c r="BW123" s="36"/>
      <c r="BX123" s="36"/>
      <c r="BY123" s="39"/>
      <c r="BZ123" s="39"/>
      <c r="CA123" s="39"/>
      <c r="CB123" s="39"/>
      <c r="CC123" s="39"/>
      <c r="CD123" s="39"/>
      <c r="CE123" s="39"/>
      <c r="CF123" s="35"/>
      <c r="CG123" s="35"/>
      <c r="CH123" s="35"/>
      <c r="CI123" s="35"/>
      <c r="CJ123" s="35"/>
      <c r="CK123" s="35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</row>
    <row r="124" spans="1:120" ht="18" customHeight="1">
      <c r="A124" s="33"/>
      <c r="B124" s="306" t="s">
        <v>45</v>
      </c>
      <c r="C124" s="306"/>
      <c r="D124" s="306"/>
      <c r="E124" s="306"/>
      <c r="F124" s="306"/>
      <c r="G124" s="306"/>
      <c r="H124" s="331">
        <f>H14</f>
        <v>0.6840277777777778</v>
      </c>
      <c r="I124" s="331"/>
      <c r="J124" s="331"/>
      <c r="K124" s="331"/>
      <c r="L124" s="33" t="s">
        <v>0</v>
      </c>
      <c r="M124" s="33"/>
      <c r="N124" s="33"/>
      <c r="O124" s="33"/>
      <c r="P124" s="33"/>
      <c r="Q124" s="33"/>
      <c r="R124" s="33"/>
      <c r="S124" s="33"/>
      <c r="T124" s="42" t="s">
        <v>1</v>
      </c>
      <c r="U124" s="239">
        <f>U14</f>
        <v>1</v>
      </c>
      <c r="V124" s="239"/>
      <c r="W124" s="43" t="s">
        <v>2</v>
      </c>
      <c r="X124" s="320">
        <f>X14</f>
        <v>10</v>
      </c>
      <c r="Y124" s="320"/>
      <c r="Z124" s="320"/>
      <c r="AA124" s="320"/>
      <c r="AB124" s="320"/>
      <c r="AC124" s="337">
        <f>AC11</f>
      </c>
      <c r="AD124" s="337"/>
      <c r="AE124" s="337"/>
      <c r="AF124" s="337"/>
      <c r="AG124" s="337"/>
      <c r="AH124" s="337"/>
      <c r="AI124" s="320">
        <f>AI14</f>
        <v>0</v>
      </c>
      <c r="AJ124" s="320"/>
      <c r="AK124" s="320"/>
      <c r="AL124" s="320"/>
      <c r="AM124" s="320"/>
      <c r="AN124" s="33"/>
      <c r="AO124" s="306" t="s">
        <v>3</v>
      </c>
      <c r="AP124" s="306"/>
      <c r="AQ124" s="306"/>
      <c r="AR124" s="306"/>
      <c r="AS124" s="306"/>
      <c r="AT124" s="306"/>
      <c r="AU124" s="306"/>
      <c r="AV124" s="306"/>
      <c r="AW124" s="305">
        <f>AW14</f>
        <v>3</v>
      </c>
      <c r="AX124" s="305"/>
      <c r="AY124" s="305"/>
      <c r="AZ124" s="305"/>
      <c r="BA124" s="305"/>
      <c r="BB124" s="27"/>
      <c r="BC124" s="27"/>
      <c r="BD124" s="27"/>
      <c r="BE124" s="28"/>
      <c r="BF124" s="28"/>
      <c r="BG124" s="28"/>
      <c r="BH124" s="30"/>
      <c r="BI124" s="4"/>
      <c r="BL124" s="5"/>
      <c r="BM124" s="5"/>
      <c r="BN124" s="5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</row>
    <row r="125" spans="1:120" ht="18" customHeight="1" thickBot="1">
      <c r="A125" s="33"/>
      <c r="B125" s="42"/>
      <c r="C125" s="42"/>
      <c r="D125" s="42"/>
      <c r="E125" s="42"/>
      <c r="F125" s="42"/>
      <c r="G125" s="42"/>
      <c r="H125" s="97"/>
      <c r="I125" s="97"/>
      <c r="J125" s="97"/>
      <c r="K125" s="97"/>
      <c r="L125" s="33"/>
      <c r="M125" s="33"/>
      <c r="N125" s="33"/>
      <c r="O125" s="33"/>
      <c r="P125" s="33"/>
      <c r="Q125" s="33"/>
      <c r="R125" s="33"/>
      <c r="S125" s="33"/>
      <c r="T125" s="42"/>
      <c r="U125" s="43"/>
      <c r="V125" s="43"/>
      <c r="W125" s="43"/>
      <c r="X125" s="98"/>
      <c r="Y125" s="98"/>
      <c r="Z125" s="98"/>
      <c r="AA125" s="98"/>
      <c r="AB125" s="98"/>
      <c r="AC125" s="90"/>
      <c r="AD125" s="90"/>
      <c r="AE125" s="90"/>
      <c r="AF125" s="90"/>
      <c r="AG125" s="90"/>
      <c r="AH125" s="90"/>
      <c r="AI125" s="98"/>
      <c r="AJ125" s="98"/>
      <c r="AK125" s="98"/>
      <c r="AL125" s="98"/>
      <c r="AM125" s="98"/>
      <c r="AN125" s="33"/>
      <c r="AO125" s="42"/>
      <c r="AP125" s="42"/>
      <c r="AQ125" s="42"/>
      <c r="AR125" s="42"/>
      <c r="AS125" s="42"/>
      <c r="AT125" s="42"/>
      <c r="AU125" s="42"/>
      <c r="AV125" s="42"/>
      <c r="AW125" s="96"/>
      <c r="AX125" s="96"/>
      <c r="AY125" s="96"/>
      <c r="AZ125" s="96"/>
      <c r="BA125" s="96"/>
      <c r="BB125" s="27"/>
      <c r="BC125" s="27"/>
      <c r="BD125" s="27"/>
      <c r="BE125" s="28"/>
      <c r="BF125" s="28"/>
      <c r="BG125" s="28"/>
      <c r="BH125" s="30"/>
      <c r="BI125" s="4"/>
      <c r="BL125" s="5"/>
      <c r="BM125" s="5"/>
      <c r="BN125" s="5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</row>
    <row r="126" spans="1:120" ht="18" customHeight="1" thickBot="1">
      <c r="A126" s="33"/>
      <c r="B126" s="398" t="s">
        <v>6</v>
      </c>
      <c r="C126" s="399"/>
      <c r="D126" s="322" t="s">
        <v>15</v>
      </c>
      <c r="E126" s="400"/>
      <c r="F126" s="400"/>
      <c r="G126" s="401"/>
      <c r="H126" s="322" t="s">
        <v>46</v>
      </c>
      <c r="I126" s="400"/>
      <c r="J126" s="400"/>
      <c r="K126" s="401"/>
      <c r="L126" s="322" t="s">
        <v>62</v>
      </c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400"/>
      <c r="AP126" s="400"/>
      <c r="AQ126" s="400"/>
      <c r="AR126" s="400"/>
      <c r="AS126" s="400"/>
      <c r="AT126" s="400"/>
      <c r="AU126" s="400"/>
      <c r="AV126" s="400"/>
      <c r="AW126" s="400"/>
      <c r="AX126" s="400"/>
      <c r="AY126" s="400"/>
      <c r="AZ126" s="400"/>
      <c r="BA126" s="400"/>
      <c r="BB126" s="401"/>
      <c r="BC126" s="321" t="s">
        <v>9</v>
      </c>
      <c r="BD126" s="321"/>
      <c r="BE126" s="321"/>
      <c r="BF126" s="321"/>
      <c r="BG126" s="322"/>
      <c r="BH126" s="402"/>
      <c r="BI126" s="403"/>
      <c r="BJ126" s="403"/>
      <c r="BK126" s="404"/>
      <c r="BL126" s="5"/>
      <c r="BM126" s="5"/>
      <c r="BN126" s="5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</row>
    <row r="127" spans="1:120" ht="18" customHeight="1">
      <c r="A127" s="33"/>
      <c r="B127" s="141">
        <v>25</v>
      </c>
      <c r="C127" s="142"/>
      <c r="D127" s="145">
        <v>4</v>
      </c>
      <c r="E127" s="146"/>
      <c r="F127" s="146"/>
      <c r="G127" s="142"/>
      <c r="H127" s="149">
        <f>$H$14</f>
        <v>0.6840277777777778</v>
      </c>
      <c r="I127" s="150"/>
      <c r="J127" s="150"/>
      <c r="K127" s="151"/>
      <c r="L127" s="155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64" t="s">
        <v>11</v>
      </c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7"/>
      <c r="BC127" s="158"/>
      <c r="BD127" s="159"/>
      <c r="BE127" s="159"/>
      <c r="BF127" s="129"/>
      <c r="BG127" s="129"/>
      <c r="BH127" s="180"/>
      <c r="BI127" s="181"/>
      <c r="BJ127" s="181"/>
      <c r="BK127" s="182"/>
      <c r="BL127" s="5"/>
      <c r="BM127" s="5"/>
      <c r="BN127" s="5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</row>
    <row r="128" spans="1:120" ht="18" customHeight="1" thickBot="1">
      <c r="A128" s="33"/>
      <c r="B128" s="143"/>
      <c r="C128" s="144"/>
      <c r="D128" s="147"/>
      <c r="E128" s="148"/>
      <c r="F128" s="148"/>
      <c r="G128" s="144"/>
      <c r="H128" s="152"/>
      <c r="I128" s="153"/>
      <c r="J128" s="153"/>
      <c r="K128" s="154"/>
      <c r="L128" s="133" t="s">
        <v>25</v>
      </c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65"/>
      <c r="AH128" s="134" t="s">
        <v>71</v>
      </c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5"/>
      <c r="BC128" s="173"/>
      <c r="BD128" s="174"/>
      <c r="BE128" s="174"/>
      <c r="BF128" s="174"/>
      <c r="BG128" s="174"/>
      <c r="BH128" s="173"/>
      <c r="BI128" s="174"/>
      <c r="BJ128" s="174"/>
      <c r="BK128" s="176"/>
      <c r="BL128" s="5"/>
      <c r="BM128" s="5"/>
      <c r="BN128" s="5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</row>
    <row r="129" spans="1:120" ht="18" customHeight="1" thickBot="1">
      <c r="A129" s="33"/>
      <c r="BH129" s="1"/>
      <c r="BI129" s="1"/>
      <c r="BJ129" s="7"/>
      <c r="BK129" s="66"/>
      <c r="BL129" s="5"/>
      <c r="BM129" s="5"/>
      <c r="BN129" s="5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</row>
    <row r="130" spans="1:120" ht="18" customHeight="1" thickBot="1">
      <c r="A130" s="33"/>
      <c r="B130" s="398" t="s">
        <v>6</v>
      </c>
      <c r="C130" s="399"/>
      <c r="D130" s="322" t="s">
        <v>15</v>
      </c>
      <c r="E130" s="400"/>
      <c r="F130" s="400"/>
      <c r="G130" s="401"/>
      <c r="H130" s="322" t="s">
        <v>46</v>
      </c>
      <c r="I130" s="400"/>
      <c r="J130" s="400"/>
      <c r="K130" s="401"/>
      <c r="L130" s="322" t="s">
        <v>63</v>
      </c>
      <c r="M130" s="400"/>
      <c r="N130" s="400"/>
      <c r="O130" s="400"/>
      <c r="P130" s="400"/>
      <c r="Q130" s="400"/>
      <c r="R130" s="400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0"/>
      <c r="AC130" s="400"/>
      <c r="AD130" s="400"/>
      <c r="AE130" s="400"/>
      <c r="AF130" s="400"/>
      <c r="AG130" s="400"/>
      <c r="AH130" s="400"/>
      <c r="AI130" s="400"/>
      <c r="AJ130" s="400"/>
      <c r="AK130" s="400"/>
      <c r="AL130" s="400"/>
      <c r="AM130" s="400"/>
      <c r="AN130" s="400"/>
      <c r="AO130" s="400"/>
      <c r="AP130" s="400"/>
      <c r="AQ130" s="400"/>
      <c r="AR130" s="400"/>
      <c r="AS130" s="400"/>
      <c r="AT130" s="400"/>
      <c r="AU130" s="400"/>
      <c r="AV130" s="400"/>
      <c r="AW130" s="400"/>
      <c r="AX130" s="400"/>
      <c r="AY130" s="400"/>
      <c r="AZ130" s="400"/>
      <c r="BA130" s="400"/>
      <c r="BB130" s="401"/>
      <c r="BC130" s="321" t="s">
        <v>9</v>
      </c>
      <c r="BD130" s="321"/>
      <c r="BE130" s="321"/>
      <c r="BF130" s="321"/>
      <c r="BG130" s="322"/>
      <c r="BH130" s="402"/>
      <c r="BI130" s="403"/>
      <c r="BJ130" s="403"/>
      <c r="BK130" s="404"/>
      <c r="BL130" s="5"/>
      <c r="BM130" s="5"/>
      <c r="BN130" s="5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</row>
    <row r="131" spans="1:120" ht="18" customHeight="1">
      <c r="A131" s="33"/>
      <c r="B131" s="141">
        <v>26</v>
      </c>
      <c r="C131" s="142"/>
      <c r="D131" s="145">
        <v>5</v>
      </c>
      <c r="E131" s="146"/>
      <c r="F131" s="146"/>
      <c r="G131" s="142"/>
      <c r="H131" s="149">
        <f>$H$14</f>
        <v>0.6840277777777778</v>
      </c>
      <c r="I131" s="150"/>
      <c r="J131" s="150"/>
      <c r="K131" s="151"/>
      <c r="L131" s="155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64" t="s">
        <v>11</v>
      </c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7"/>
      <c r="BC131" s="158"/>
      <c r="BD131" s="159"/>
      <c r="BE131" s="159"/>
      <c r="BF131" s="129"/>
      <c r="BG131" s="129"/>
      <c r="BH131" s="180"/>
      <c r="BI131" s="181"/>
      <c r="BJ131" s="181"/>
      <c r="BK131" s="182"/>
      <c r="BL131" s="5"/>
      <c r="BM131" s="5"/>
      <c r="BN131" s="5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</row>
    <row r="132" spans="1:120" ht="18" customHeight="1" thickBot="1">
      <c r="A132" s="33"/>
      <c r="B132" s="143"/>
      <c r="C132" s="144"/>
      <c r="D132" s="147"/>
      <c r="E132" s="148"/>
      <c r="F132" s="148"/>
      <c r="G132" s="144"/>
      <c r="H132" s="152"/>
      <c r="I132" s="153"/>
      <c r="J132" s="153"/>
      <c r="K132" s="154"/>
      <c r="L132" s="133" t="s">
        <v>29</v>
      </c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65"/>
      <c r="AH132" s="134" t="s">
        <v>72</v>
      </c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5"/>
      <c r="BC132" s="173"/>
      <c r="BD132" s="174"/>
      <c r="BE132" s="174"/>
      <c r="BF132" s="174"/>
      <c r="BG132" s="174"/>
      <c r="BH132" s="173"/>
      <c r="BI132" s="174"/>
      <c r="BJ132" s="174"/>
      <c r="BK132" s="176"/>
      <c r="BL132" s="5"/>
      <c r="BM132" s="5"/>
      <c r="BN132" s="5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</row>
    <row r="133" spans="1:120" ht="18" customHeight="1" thickBot="1">
      <c r="A133" s="33"/>
      <c r="BH133" s="1"/>
      <c r="BI133" s="1"/>
      <c r="BJ133" s="7"/>
      <c r="BK133" s="66"/>
      <c r="BL133" s="5"/>
      <c r="BM133" s="5"/>
      <c r="BN133" s="5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</row>
    <row r="134" spans="1:120" ht="18" customHeight="1" thickBot="1">
      <c r="A134" s="33"/>
      <c r="B134" s="405" t="s">
        <v>6</v>
      </c>
      <c r="C134" s="401"/>
      <c r="D134" s="322" t="s">
        <v>15</v>
      </c>
      <c r="E134" s="400"/>
      <c r="F134" s="400"/>
      <c r="G134" s="401"/>
      <c r="H134" s="322" t="s">
        <v>46</v>
      </c>
      <c r="I134" s="400"/>
      <c r="J134" s="400"/>
      <c r="K134" s="401"/>
      <c r="L134" s="322" t="s">
        <v>64</v>
      </c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  <c r="AJ134" s="400"/>
      <c r="AK134" s="400"/>
      <c r="AL134" s="400"/>
      <c r="AM134" s="400"/>
      <c r="AN134" s="400"/>
      <c r="AO134" s="400"/>
      <c r="AP134" s="400"/>
      <c r="AQ134" s="400"/>
      <c r="AR134" s="400"/>
      <c r="AS134" s="400"/>
      <c r="AT134" s="400"/>
      <c r="AU134" s="400"/>
      <c r="AV134" s="400"/>
      <c r="AW134" s="400"/>
      <c r="AX134" s="400"/>
      <c r="AY134" s="400"/>
      <c r="AZ134" s="400"/>
      <c r="BA134" s="400"/>
      <c r="BB134" s="401"/>
      <c r="BC134" s="322" t="s">
        <v>9</v>
      </c>
      <c r="BD134" s="400"/>
      <c r="BE134" s="400"/>
      <c r="BF134" s="400"/>
      <c r="BG134" s="400"/>
      <c r="BH134" s="406"/>
      <c r="BI134" s="407"/>
      <c r="BJ134" s="407"/>
      <c r="BK134" s="408"/>
      <c r="BL134" s="5"/>
      <c r="BM134" s="5"/>
      <c r="BN134" s="5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</row>
    <row r="135" spans="1:120" ht="18" customHeight="1">
      <c r="A135" s="33"/>
      <c r="B135" s="141">
        <v>27</v>
      </c>
      <c r="C135" s="142"/>
      <c r="D135" s="145">
        <v>6</v>
      </c>
      <c r="E135" s="146"/>
      <c r="F135" s="146"/>
      <c r="G135" s="142"/>
      <c r="H135" s="149">
        <v>0.6840277777777778</v>
      </c>
      <c r="I135" s="150"/>
      <c r="J135" s="150"/>
      <c r="K135" s="151"/>
      <c r="L135" s="155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64" t="s">
        <v>11</v>
      </c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7"/>
      <c r="BC135" s="158"/>
      <c r="BD135" s="159"/>
      <c r="BE135" s="159"/>
      <c r="BF135" s="129"/>
      <c r="BG135" s="129"/>
      <c r="BH135" s="130"/>
      <c r="BI135" s="131"/>
      <c r="BJ135" s="131"/>
      <c r="BK135" s="132"/>
      <c r="BL135" s="5"/>
      <c r="BM135" s="5"/>
      <c r="BN135" s="5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</row>
    <row r="136" spans="1:120" ht="18" customHeight="1" thickBot="1">
      <c r="A136" s="33"/>
      <c r="B136" s="143"/>
      <c r="C136" s="144"/>
      <c r="D136" s="147"/>
      <c r="E136" s="148"/>
      <c r="F136" s="148"/>
      <c r="G136" s="144"/>
      <c r="H136" s="152"/>
      <c r="I136" s="153"/>
      <c r="J136" s="153"/>
      <c r="K136" s="154"/>
      <c r="L136" s="133" t="s">
        <v>70</v>
      </c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65"/>
      <c r="AH136" s="134" t="s">
        <v>26</v>
      </c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5"/>
      <c r="BC136" s="136"/>
      <c r="BD136" s="137"/>
      <c r="BE136" s="137"/>
      <c r="BF136" s="137"/>
      <c r="BG136" s="137"/>
      <c r="BH136" s="138"/>
      <c r="BI136" s="139"/>
      <c r="BJ136" s="139"/>
      <c r="BK136" s="140"/>
      <c r="BL136" s="5"/>
      <c r="BM136" s="5"/>
      <c r="BN136" s="5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</row>
    <row r="137" spans="1:120" ht="18" customHeight="1" thickBot="1">
      <c r="A137" s="33"/>
      <c r="BH137" s="1"/>
      <c r="BI137" s="1"/>
      <c r="BJ137" s="7"/>
      <c r="BK137" s="66"/>
      <c r="BL137" s="5"/>
      <c r="BM137" s="5"/>
      <c r="BN137" s="5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</row>
    <row r="138" spans="1:120" ht="18" customHeight="1" thickBot="1">
      <c r="A138" s="33"/>
      <c r="B138" s="405" t="s">
        <v>6</v>
      </c>
      <c r="C138" s="401"/>
      <c r="D138" s="322" t="s">
        <v>15</v>
      </c>
      <c r="E138" s="400"/>
      <c r="F138" s="400"/>
      <c r="G138" s="401"/>
      <c r="H138" s="322" t="s">
        <v>46</v>
      </c>
      <c r="I138" s="400"/>
      <c r="J138" s="400"/>
      <c r="K138" s="401"/>
      <c r="L138" s="322" t="s">
        <v>65</v>
      </c>
      <c r="M138" s="400"/>
      <c r="N138" s="400"/>
      <c r="O138" s="400"/>
      <c r="P138" s="400"/>
      <c r="Q138" s="400"/>
      <c r="R138" s="400"/>
      <c r="S138" s="400"/>
      <c r="T138" s="400"/>
      <c r="U138" s="400"/>
      <c r="V138" s="400"/>
      <c r="W138" s="400"/>
      <c r="X138" s="400"/>
      <c r="Y138" s="400"/>
      <c r="Z138" s="400"/>
      <c r="AA138" s="400"/>
      <c r="AB138" s="400"/>
      <c r="AC138" s="400"/>
      <c r="AD138" s="400"/>
      <c r="AE138" s="400"/>
      <c r="AF138" s="400"/>
      <c r="AG138" s="400"/>
      <c r="AH138" s="400"/>
      <c r="AI138" s="400"/>
      <c r="AJ138" s="400"/>
      <c r="AK138" s="400"/>
      <c r="AL138" s="400"/>
      <c r="AM138" s="400"/>
      <c r="AN138" s="400"/>
      <c r="AO138" s="400"/>
      <c r="AP138" s="400"/>
      <c r="AQ138" s="400"/>
      <c r="AR138" s="400"/>
      <c r="AS138" s="400"/>
      <c r="AT138" s="400"/>
      <c r="AU138" s="400"/>
      <c r="AV138" s="400"/>
      <c r="AW138" s="400"/>
      <c r="AX138" s="400"/>
      <c r="AY138" s="400"/>
      <c r="AZ138" s="400"/>
      <c r="BA138" s="400"/>
      <c r="BB138" s="401"/>
      <c r="BC138" s="322" t="s">
        <v>9</v>
      </c>
      <c r="BD138" s="400"/>
      <c r="BE138" s="400"/>
      <c r="BF138" s="400"/>
      <c r="BG138" s="400"/>
      <c r="BH138" s="406"/>
      <c r="BI138" s="407"/>
      <c r="BJ138" s="407"/>
      <c r="BK138" s="408"/>
      <c r="BL138" s="5"/>
      <c r="BM138" s="5"/>
      <c r="BN138" s="5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</row>
    <row r="139" spans="1:120" ht="18" customHeight="1">
      <c r="A139" s="33"/>
      <c r="B139" s="141">
        <v>28</v>
      </c>
      <c r="C139" s="142"/>
      <c r="D139" s="145">
        <v>4</v>
      </c>
      <c r="E139" s="146"/>
      <c r="F139" s="146"/>
      <c r="G139" s="142"/>
      <c r="H139" s="149">
        <v>0.6930555555555555</v>
      </c>
      <c r="I139" s="150"/>
      <c r="J139" s="150"/>
      <c r="K139" s="151"/>
      <c r="L139" s="155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64" t="s">
        <v>11</v>
      </c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7"/>
      <c r="BC139" s="158"/>
      <c r="BD139" s="159"/>
      <c r="BE139" s="159"/>
      <c r="BF139" s="129"/>
      <c r="BG139" s="129"/>
      <c r="BH139" s="130"/>
      <c r="BI139" s="131"/>
      <c r="BJ139" s="131"/>
      <c r="BK139" s="132"/>
      <c r="BL139" s="5"/>
      <c r="BM139" s="5"/>
      <c r="BN139" s="5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</row>
    <row r="140" spans="1:120" ht="18" customHeight="1" thickBot="1">
      <c r="A140" s="33"/>
      <c r="B140" s="143"/>
      <c r="C140" s="144"/>
      <c r="D140" s="147"/>
      <c r="E140" s="148"/>
      <c r="F140" s="148"/>
      <c r="G140" s="144"/>
      <c r="H140" s="152"/>
      <c r="I140" s="153"/>
      <c r="J140" s="153"/>
      <c r="K140" s="154"/>
      <c r="L140" s="133" t="s">
        <v>73</v>
      </c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65"/>
      <c r="AH140" s="134" t="s">
        <v>28</v>
      </c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5"/>
      <c r="BC140" s="136"/>
      <c r="BD140" s="137"/>
      <c r="BE140" s="137"/>
      <c r="BF140" s="137"/>
      <c r="BG140" s="137"/>
      <c r="BH140" s="138"/>
      <c r="BI140" s="139"/>
      <c r="BJ140" s="139"/>
      <c r="BK140" s="140"/>
      <c r="BL140" s="5"/>
      <c r="BM140" s="5"/>
      <c r="BN140" s="5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</row>
    <row r="141" spans="1:120" ht="18" customHeight="1" thickBot="1">
      <c r="A141" s="33"/>
      <c r="B141" s="60"/>
      <c r="C141" s="60"/>
      <c r="D141" s="60"/>
      <c r="E141" s="60"/>
      <c r="F141" s="60"/>
      <c r="G141" s="60"/>
      <c r="H141" s="119"/>
      <c r="I141" s="119"/>
      <c r="J141" s="119"/>
      <c r="K141" s="119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1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56"/>
      <c r="BD141" s="56"/>
      <c r="BE141" s="56"/>
      <c r="BF141" s="56"/>
      <c r="BG141" s="56"/>
      <c r="BH141" s="56"/>
      <c r="BI141" s="56"/>
      <c r="BJ141" s="56"/>
      <c r="BK141" s="56"/>
      <c r="BL141" s="5"/>
      <c r="BM141" s="5"/>
      <c r="BN141" s="5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</row>
    <row r="142" spans="1:120" ht="18" customHeight="1" thickBot="1">
      <c r="A142" s="33"/>
      <c r="B142" s="183" t="s">
        <v>6</v>
      </c>
      <c r="C142" s="184"/>
      <c r="D142" s="185" t="s">
        <v>15</v>
      </c>
      <c r="E142" s="186"/>
      <c r="F142" s="186"/>
      <c r="G142" s="184"/>
      <c r="H142" s="185" t="s">
        <v>46</v>
      </c>
      <c r="I142" s="186"/>
      <c r="J142" s="186"/>
      <c r="K142" s="184"/>
      <c r="L142" s="185" t="s">
        <v>94</v>
      </c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4"/>
      <c r="BC142" s="185" t="s">
        <v>9</v>
      </c>
      <c r="BD142" s="186"/>
      <c r="BE142" s="186"/>
      <c r="BF142" s="186"/>
      <c r="BG142" s="186"/>
      <c r="BH142" s="187"/>
      <c r="BI142" s="188"/>
      <c r="BJ142" s="188"/>
      <c r="BK142" s="189"/>
      <c r="BL142" s="5"/>
      <c r="BM142" s="5"/>
      <c r="BN142" s="5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</row>
    <row r="143" spans="1:120" ht="18" customHeight="1">
      <c r="A143" s="33"/>
      <c r="B143" s="141">
        <v>29</v>
      </c>
      <c r="C143" s="142"/>
      <c r="D143" s="145">
        <v>5</v>
      </c>
      <c r="E143" s="146"/>
      <c r="F143" s="146"/>
      <c r="G143" s="142"/>
      <c r="H143" s="149">
        <v>0.6930555555555555</v>
      </c>
      <c r="I143" s="150"/>
      <c r="J143" s="150"/>
      <c r="K143" s="151"/>
      <c r="L143" s="155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64" t="s">
        <v>11</v>
      </c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7"/>
      <c r="BC143" s="158"/>
      <c r="BD143" s="159"/>
      <c r="BE143" s="159"/>
      <c r="BF143" s="129"/>
      <c r="BG143" s="129"/>
      <c r="BH143" s="130"/>
      <c r="BI143" s="131"/>
      <c r="BJ143" s="131"/>
      <c r="BK143" s="132"/>
      <c r="BL143" s="5"/>
      <c r="BM143" s="5"/>
      <c r="BN143" s="5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</row>
    <row r="144" spans="1:120" ht="18" customHeight="1" thickBot="1">
      <c r="A144" s="33"/>
      <c r="B144" s="143"/>
      <c r="C144" s="144"/>
      <c r="D144" s="147"/>
      <c r="E144" s="148"/>
      <c r="F144" s="148"/>
      <c r="G144" s="144"/>
      <c r="H144" s="152"/>
      <c r="I144" s="153"/>
      <c r="J144" s="153"/>
      <c r="K144" s="154"/>
      <c r="L144" s="133" t="s">
        <v>78</v>
      </c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65"/>
      <c r="AH144" s="134" t="s">
        <v>80</v>
      </c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5"/>
      <c r="BC144" s="136"/>
      <c r="BD144" s="137"/>
      <c r="BE144" s="137"/>
      <c r="BF144" s="137"/>
      <c r="BG144" s="137"/>
      <c r="BH144" s="138"/>
      <c r="BI144" s="139"/>
      <c r="BJ144" s="139"/>
      <c r="BK144" s="140"/>
      <c r="BL144" s="5"/>
      <c r="BM144" s="5"/>
      <c r="BN144" s="5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</row>
    <row r="145" spans="1:120" ht="18" customHeight="1" thickBot="1">
      <c r="A145" s="33"/>
      <c r="B145" s="60"/>
      <c r="C145" s="60"/>
      <c r="D145" s="60"/>
      <c r="E145" s="60"/>
      <c r="F145" s="60"/>
      <c r="G145" s="60"/>
      <c r="H145" s="119"/>
      <c r="I145" s="119"/>
      <c r="J145" s="119"/>
      <c r="K145" s="119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1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60"/>
      <c r="BD145" s="60"/>
      <c r="BE145" s="60"/>
      <c r="BF145" s="60"/>
      <c r="BG145" s="60"/>
      <c r="BH145" s="122"/>
      <c r="BI145" s="122"/>
      <c r="BJ145" s="122"/>
      <c r="BK145" s="122"/>
      <c r="BL145" s="5"/>
      <c r="BM145" s="5"/>
      <c r="BN145" s="5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</row>
    <row r="146" spans="1:120" ht="18" customHeight="1" thickBot="1">
      <c r="A146" s="33"/>
      <c r="B146" s="183" t="s">
        <v>6</v>
      </c>
      <c r="C146" s="184"/>
      <c r="D146" s="185" t="s">
        <v>15</v>
      </c>
      <c r="E146" s="186"/>
      <c r="F146" s="186"/>
      <c r="G146" s="184"/>
      <c r="H146" s="185" t="s">
        <v>46</v>
      </c>
      <c r="I146" s="186"/>
      <c r="J146" s="186"/>
      <c r="K146" s="184"/>
      <c r="L146" s="185" t="s">
        <v>94</v>
      </c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4"/>
      <c r="BC146" s="185" t="s">
        <v>9</v>
      </c>
      <c r="BD146" s="186"/>
      <c r="BE146" s="186"/>
      <c r="BF146" s="186"/>
      <c r="BG146" s="186"/>
      <c r="BH146" s="187"/>
      <c r="BI146" s="188"/>
      <c r="BJ146" s="188"/>
      <c r="BK146" s="189"/>
      <c r="BL146" s="5"/>
      <c r="BM146" s="5"/>
      <c r="BN146" s="5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</row>
    <row r="147" spans="1:120" ht="18" customHeight="1">
      <c r="A147" s="33"/>
      <c r="B147" s="141">
        <v>30</v>
      </c>
      <c r="C147" s="142"/>
      <c r="D147" s="145">
        <v>6</v>
      </c>
      <c r="E147" s="146"/>
      <c r="F147" s="146"/>
      <c r="G147" s="142"/>
      <c r="H147" s="149">
        <v>0.6930555555555555</v>
      </c>
      <c r="I147" s="150"/>
      <c r="J147" s="150"/>
      <c r="K147" s="151"/>
      <c r="L147" s="155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64" t="s">
        <v>11</v>
      </c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7"/>
      <c r="BC147" s="158"/>
      <c r="BD147" s="159"/>
      <c r="BE147" s="159"/>
      <c r="BF147" s="129"/>
      <c r="BG147" s="129"/>
      <c r="BH147" s="130"/>
      <c r="BI147" s="131"/>
      <c r="BJ147" s="131"/>
      <c r="BK147" s="132"/>
      <c r="BL147" s="5"/>
      <c r="BM147" s="5"/>
      <c r="BN147" s="5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</row>
    <row r="148" spans="1:120" ht="18" customHeight="1" thickBot="1">
      <c r="A148" s="33"/>
      <c r="B148" s="143"/>
      <c r="C148" s="144"/>
      <c r="D148" s="147"/>
      <c r="E148" s="148"/>
      <c r="F148" s="148"/>
      <c r="G148" s="144"/>
      <c r="H148" s="152"/>
      <c r="I148" s="153"/>
      <c r="J148" s="153"/>
      <c r="K148" s="154"/>
      <c r="L148" s="133" t="s">
        <v>79</v>
      </c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65"/>
      <c r="AH148" s="134" t="s">
        <v>81</v>
      </c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5"/>
      <c r="BC148" s="136"/>
      <c r="BD148" s="137"/>
      <c r="BE148" s="137"/>
      <c r="BF148" s="137"/>
      <c r="BG148" s="137"/>
      <c r="BH148" s="138"/>
      <c r="BI148" s="139"/>
      <c r="BJ148" s="139"/>
      <c r="BK148" s="140"/>
      <c r="BL148" s="5"/>
      <c r="BM148" s="5"/>
      <c r="BN148" s="5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</row>
    <row r="149" spans="1:120" ht="18" customHeight="1" thickBot="1">
      <c r="A149" s="33"/>
      <c r="B149" s="60"/>
      <c r="C149" s="60"/>
      <c r="D149" s="60"/>
      <c r="E149" s="60"/>
      <c r="F149" s="60"/>
      <c r="G149" s="60"/>
      <c r="H149" s="119"/>
      <c r="I149" s="119"/>
      <c r="J149" s="119"/>
      <c r="K149" s="119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1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56"/>
      <c r="BD149" s="56"/>
      <c r="BE149" s="56"/>
      <c r="BF149" s="56"/>
      <c r="BG149" s="56"/>
      <c r="BH149" s="56"/>
      <c r="BI149" s="56"/>
      <c r="BJ149" s="56"/>
      <c r="BK149" s="56"/>
      <c r="BL149" s="5"/>
      <c r="BM149" s="5"/>
      <c r="BN149" s="5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</row>
    <row r="150" spans="1:120" ht="18" customHeight="1" thickBot="1">
      <c r="A150" s="33"/>
      <c r="B150" s="183" t="s">
        <v>6</v>
      </c>
      <c r="C150" s="184"/>
      <c r="D150" s="185" t="s">
        <v>15</v>
      </c>
      <c r="E150" s="186"/>
      <c r="F150" s="186"/>
      <c r="G150" s="184"/>
      <c r="H150" s="185" t="s">
        <v>46</v>
      </c>
      <c r="I150" s="186"/>
      <c r="J150" s="186"/>
      <c r="K150" s="184"/>
      <c r="L150" s="185" t="s">
        <v>94</v>
      </c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4"/>
      <c r="BC150" s="185" t="s">
        <v>9</v>
      </c>
      <c r="BD150" s="186"/>
      <c r="BE150" s="186"/>
      <c r="BF150" s="186"/>
      <c r="BG150" s="186"/>
      <c r="BH150" s="187"/>
      <c r="BI150" s="188"/>
      <c r="BJ150" s="188"/>
      <c r="BK150" s="189"/>
      <c r="BL150" s="5"/>
      <c r="BM150" s="5"/>
      <c r="BN150" s="5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</row>
    <row r="151" spans="1:120" ht="18" customHeight="1">
      <c r="A151" s="33"/>
      <c r="B151" s="141">
        <v>31</v>
      </c>
      <c r="C151" s="142"/>
      <c r="D151" s="145">
        <v>4</v>
      </c>
      <c r="E151" s="146"/>
      <c r="F151" s="146"/>
      <c r="G151" s="142"/>
      <c r="H151" s="149">
        <v>0.7020833333333334</v>
      </c>
      <c r="I151" s="150"/>
      <c r="J151" s="150"/>
      <c r="K151" s="151"/>
      <c r="L151" s="155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64" t="s">
        <v>11</v>
      </c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7"/>
      <c r="BC151" s="158"/>
      <c r="BD151" s="159"/>
      <c r="BE151" s="159"/>
      <c r="BF151" s="129"/>
      <c r="BG151" s="129"/>
      <c r="BH151" s="130"/>
      <c r="BI151" s="131"/>
      <c r="BJ151" s="131"/>
      <c r="BK151" s="132"/>
      <c r="BL151" s="5"/>
      <c r="BM151" s="5"/>
      <c r="BN151" s="5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</row>
    <row r="152" spans="1:120" ht="18" customHeight="1" thickBot="1">
      <c r="A152" s="33"/>
      <c r="B152" s="143"/>
      <c r="C152" s="144"/>
      <c r="D152" s="147"/>
      <c r="E152" s="148"/>
      <c r="F152" s="148"/>
      <c r="G152" s="144"/>
      <c r="H152" s="152"/>
      <c r="I152" s="153"/>
      <c r="J152" s="153"/>
      <c r="K152" s="154"/>
      <c r="L152" s="133" t="s">
        <v>74</v>
      </c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65"/>
      <c r="AH152" s="134" t="s">
        <v>76</v>
      </c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5"/>
      <c r="BC152" s="136"/>
      <c r="BD152" s="137"/>
      <c r="BE152" s="137"/>
      <c r="BF152" s="137"/>
      <c r="BG152" s="137"/>
      <c r="BH152" s="138"/>
      <c r="BI152" s="139"/>
      <c r="BJ152" s="139"/>
      <c r="BK152" s="140"/>
      <c r="BL152" s="5"/>
      <c r="BM152" s="5"/>
      <c r="BN152" s="5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</row>
    <row r="153" spans="1:120" ht="18" customHeight="1" thickBot="1">
      <c r="A153" s="33"/>
      <c r="B153" s="60"/>
      <c r="C153" s="60"/>
      <c r="D153" s="60"/>
      <c r="E153" s="60"/>
      <c r="F153" s="60"/>
      <c r="G153" s="60"/>
      <c r="H153" s="119"/>
      <c r="I153" s="119"/>
      <c r="J153" s="119"/>
      <c r="K153" s="119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1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60"/>
      <c r="BD153" s="60"/>
      <c r="BE153" s="60"/>
      <c r="BF153" s="60"/>
      <c r="BG153" s="60"/>
      <c r="BH153" s="122"/>
      <c r="BI153" s="122"/>
      <c r="BJ153" s="122"/>
      <c r="BK153" s="122"/>
      <c r="BL153" s="5"/>
      <c r="BM153" s="5"/>
      <c r="BN153" s="5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</row>
    <row r="154" spans="1:120" ht="18" customHeight="1" thickBot="1">
      <c r="A154" s="33"/>
      <c r="B154" s="183" t="s">
        <v>6</v>
      </c>
      <c r="C154" s="184"/>
      <c r="D154" s="185" t="s">
        <v>15</v>
      </c>
      <c r="E154" s="186"/>
      <c r="F154" s="186"/>
      <c r="G154" s="184"/>
      <c r="H154" s="185" t="s">
        <v>46</v>
      </c>
      <c r="I154" s="186"/>
      <c r="J154" s="186"/>
      <c r="K154" s="184"/>
      <c r="L154" s="185" t="s">
        <v>94</v>
      </c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4"/>
      <c r="BC154" s="185" t="s">
        <v>9</v>
      </c>
      <c r="BD154" s="186"/>
      <c r="BE154" s="186"/>
      <c r="BF154" s="186"/>
      <c r="BG154" s="186"/>
      <c r="BH154" s="187"/>
      <c r="BI154" s="188"/>
      <c r="BJ154" s="188"/>
      <c r="BK154" s="189"/>
      <c r="BL154" s="5"/>
      <c r="BM154" s="5"/>
      <c r="BN154" s="5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</row>
    <row r="155" spans="1:120" ht="18" customHeight="1">
      <c r="A155" s="33"/>
      <c r="B155" s="141">
        <v>32</v>
      </c>
      <c r="C155" s="142"/>
      <c r="D155" s="145">
        <v>5</v>
      </c>
      <c r="E155" s="146"/>
      <c r="F155" s="146"/>
      <c r="G155" s="142"/>
      <c r="H155" s="149">
        <v>0.7020833333333334</v>
      </c>
      <c r="I155" s="150"/>
      <c r="J155" s="150"/>
      <c r="K155" s="151"/>
      <c r="L155" s="155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64" t="s">
        <v>11</v>
      </c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7"/>
      <c r="BC155" s="158"/>
      <c r="BD155" s="159"/>
      <c r="BE155" s="159"/>
      <c r="BF155" s="129"/>
      <c r="BG155" s="129"/>
      <c r="BH155" s="130"/>
      <c r="BI155" s="131"/>
      <c r="BJ155" s="131"/>
      <c r="BK155" s="132"/>
      <c r="BL155" s="5"/>
      <c r="BM155" s="5"/>
      <c r="BN155" s="5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</row>
    <row r="156" spans="1:120" ht="18" customHeight="1" thickBot="1">
      <c r="A156" s="33"/>
      <c r="B156" s="143"/>
      <c r="C156" s="144"/>
      <c r="D156" s="147"/>
      <c r="E156" s="148"/>
      <c r="F156" s="148"/>
      <c r="G156" s="144"/>
      <c r="H156" s="152"/>
      <c r="I156" s="153"/>
      <c r="J156" s="153"/>
      <c r="K156" s="154"/>
      <c r="L156" s="133" t="s">
        <v>75</v>
      </c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65"/>
      <c r="AH156" s="134" t="s">
        <v>77</v>
      </c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5"/>
      <c r="BC156" s="136"/>
      <c r="BD156" s="137"/>
      <c r="BE156" s="137"/>
      <c r="BF156" s="137"/>
      <c r="BG156" s="137"/>
      <c r="BH156" s="138"/>
      <c r="BI156" s="139"/>
      <c r="BJ156" s="139"/>
      <c r="BK156" s="140"/>
      <c r="BL156" s="5"/>
      <c r="BM156" s="5"/>
      <c r="BN156" s="5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</row>
    <row r="157" spans="60:124" ht="18" customHeight="1" thickBot="1">
      <c r="BH157" s="1"/>
      <c r="BI157" s="1"/>
      <c r="BJ157" s="1"/>
      <c r="BK157" s="1"/>
      <c r="BL157" s="2"/>
      <c r="BM157" s="3"/>
      <c r="BO157" s="4"/>
      <c r="BP157" s="4"/>
      <c r="BQ157" s="4"/>
      <c r="BR157" s="4"/>
      <c r="BV157" s="5"/>
      <c r="BW157" s="5"/>
      <c r="BX157" s="5"/>
      <c r="BY157" s="5"/>
      <c r="BZ157" s="3"/>
      <c r="CA157" s="3"/>
      <c r="CB157" s="3"/>
      <c r="CC157" s="3"/>
      <c r="CG157" s="6"/>
      <c r="CH157" s="6"/>
      <c r="CI157" s="6"/>
      <c r="CJ157" s="6"/>
      <c r="CM157" s="2"/>
      <c r="CN157" s="2"/>
      <c r="CO157" s="2"/>
      <c r="CP157" s="2"/>
      <c r="DP157" s="7"/>
      <c r="DQ157" s="7"/>
      <c r="DR157" s="7"/>
      <c r="DS157" s="7"/>
      <c r="DT157" s="8"/>
    </row>
    <row r="158" spans="2:120" ht="18" customHeight="1" thickBot="1">
      <c r="B158" s="160" t="s">
        <v>6</v>
      </c>
      <c r="C158" s="161"/>
      <c r="D158" s="162" t="s">
        <v>15</v>
      </c>
      <c r="E158" s="163"/>
      <c r="F158" s="163"/>
      <c r="G158" s="164"/>
      <c r="H158" s="162" t="s">
        <v>46</v>
      </c>
      <c r="I158" s="163"/>
      <c r="J158" s="163"/>
      <c r="K158" s="164"/>
      <c r="L158" s="162" t="s">
        <v>83</v>
      </c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4"/>
      <c r="BC158" s="165" t="s">
        <v>9</v>
      </c>
      <c r="BD158" s="165"/>
      <c r="BE158" s="165"/>
      <c r="BF158" s="165"/>
      <c r="BG158" s="162"/>
      <c r="BH158" s="166"/>
      <c r="BI158" s="167"/>
      <c r="BJ158" s="167"/>
      <c r="BK158" s="168"/>
      <c r="BL158" s="5"/>
      <c r="BM158" s="5"/>
      <c r="BN158" s="5"/>
      <c r="BS158" s="67"/>
      <c r="BT158" s="67"/>
      <c r="BU158" s="67"/>
      <c r="BV158" s="67"/>
      <c r="BW158" s="67"/>
      <c r="BX158" s="4"/>
      <c r="BY158" s="4"/>
      <c r="BZ158" s="4"/>
      <c r="CA158" s="4"/>
      <c r="CB158" s="48"/>
      <c r="CC158" s="68"/>
      <c r="CD158" s="68"/>
      <c r="CE158" s="68"/>
      <c r="CF158" s="68"/>
      <c r="CG158" s="68"/>
      <c r="CH158" s="68"/>
      <c r="CI158" s="8"/>
      <c r="CJ158" s="8"/>
      <c r="CK158" s="8"/>
      <c r="CL158" s="8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</row>
    <row r="159" spans="2:120" ht="18" customHeight="1">
      <c r="B159" s="141">
        <v>33</v>
      </c>
      <c r="C159" s="142"/>
      <c r="D159" s="145">
        <v>6</v>
      </c>
      <c r="E159" s="146"/>
      <c r="F159" s="146"/>
      <c r="G159" s="142"/>
      <c r="H159" s="149">
        <v>0.7020833333333334</v>
      </c>
      <c r="I159" s="150"/>
      <c r="J159" s="150"/>
      <c r="K159" s="151"/>
      <c r="L159" s="155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64" t="s">
        <v>11</v>
      </c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7"/>
      <c r="BC159" s="158"/>
      <c r="BD159" s="159"/>
      <c r="BE159" s="159"/>
      <c r="BF159" s="129"/>
      <c r="BG159" s="129"/>
      <c r="BH159" s="180"/>
      <c r="BI159" s="181"/>
      <c r="BJ159" s="181"/>
      <c r="BK159" s="182"/>
      <c r="BL159" s="5"/>
      <c r="BM159" s="5"/>
      <c r="BN159" s="5"/>
      <c r="BS159" s="67"/>
      <c r="BT159" s="67"/>
      <c r="BU159" s="67"/>
      <c r="BV159" s="67"/>
      <c r="BW159" s="67"/>
      <c r="BX159" s="4"/>
      <c r="BY159" s="4"/>
      <c r="BZ159" s="4"/>
      <c r="CA159" s="4"/>
      <c r="CB159" s="48"/>
      <c r="CC159" s="68"/>
      <c r="CD159" s="68"/>
      <c r="CE159" s="68"/>
      <c r="CF159" s="68"/>
      <c r="CG159" s="68"/>
      <c r="CH159" s="68"/>
      <c r="CI159" s="8"/>
      <c r="CJ159" s="8"/>
      <c r="CK159" s="8"/>
      <c r="CL159" s="8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</row>
    <row r="160" spans="2:120" ht="18" customHeight="1" thickBot="1">
      <c r="B160" s="143"/>
      <c r="C160" s="144"/>
      <c r="D160" s="147"/>
      <c r="E160" s="148"/>
      <c r="F160" s="148"/>
      <c r="G160" s="144"/>
      <c r="H160" s="152"/>
      <c r="I160" s="153"/>
      <c r="J160" s="153"/>
      <c r="K160" s="154"/>
      <c r="L160" s="133" t="s">
        <v>84</v>
      </c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65"/>
      <c r="AH160" s="134" t="s">
        <v>86</v>
      </c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5"/>
      <c r="BC160" s="173"/>
      <c r="BD160" s="174"/>
      <c r="BE160" s="174"/>
      <c r="BF160" s="174"/>
      <c r="BG160" s="174"/>
      <c r="BH160" s="173"/>
      <c r="BI160" s="174"/>
      <c r="BJ160" s="174"/>
      <c r="BK160" s="176"/>
      <c r="BL160" s="5"/>
      <c r="BM160" s="5"/>
      <c r="BN160" s="5"/>
      <c r="BS160" s="67"/>
      <c r="BT160" s="67"/>
      <c r="BU160" s="67"/>
      <c r="BV160" s="67"/>
      <c r="BW160" s="67"/>
      <c r="BX160" s="4"/>
      <c r="BY160" s="4"/>
      <c r="BZ160" s="4"/>
      <c r="CA160" s="4"/>
      <c r="CB160" s="48"/>
      <c r="CC160" s="68"/>
      <c r="CD160" s="68"/>
      <c r="CE160" s="68"/>
      <c r="CF160" s="68"/>
      <c r="CG160" s="68"/>
      <c r="CH160" s="68"/>
      <c r="CI160" s="8"/>
      <c r="CJ160" s="8"/>
      <c r="CK160" s="8"/>
      <c r="CL160" s="8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</row>
    <row r="161" spans="60:124" ht="18" customHeight="1" thickBot="1">
      <c r="BH161" s="1"/>
      <c r="BI161" s="1"/>
      <c r="BJ161" s="1"/>
      <c r="BK161" s="1"/>
      <c r="BL161" s="2"/>
      <c r="BM161" s="3"/>
      <c r="BO161" s="4"/>
      <c r="BP161" s="4"/>
      <c r="BQ161" s="4"/>
      <c r="BR161" s="4"/>
      <c r="BV161" s="5"/>
      <c r="BW161" s="5"/>
      <c r="BX161" s="5"/>
      <c r="BY161" s="5"/>
      <c r="BZ161" s="3"/>
      <c r="CA161" s="3"/>
      <c r="CB161" s="3"/>
      <c r="CC161" s="3"/>
      <c r="CG161" s="6"/>
      <c r="CH161" s="6"/>
      <c r="CI161" s="6"/>
      <c r="CJ161" s="6"/>
      <c r="CM161" s="2"/>
      <c r="CN161" s="2"/>
      <c r="CO161" s="2"/>
      <c r="CP161" s="2"/>
      <c r="DP161" s="7"/>
      <c r="DQ161" s="7"/>
      <c r="DR161" s="7"/>
      <c r="DS161" s="7"/>
      <c r="DT161" s="8"/>
    </row>
    <row r="162" spans="2:120" ht="18" customHeight="1" thickBot="1">
      <c r="B162" s="327" t="s">
        <v>6</v>
      </c>
      <c r="C162" s="328"/>
      <c r="D162" s="177" t="s">
        <v>15</v>
      </c>
      <c r="E162" s="178"/>
      <c r="F162" s="178"/>
      <c r="G162" s="179"/>
      <c r="H162" s="177" t="s">
        <v>46</v>
      </c>
      <c r="I162" s="178"/>
      <c r="J162" s="178"/>
      <c r="K162" s="179"/>
      <c r="L162" s="177" t="s">
        <v>24</v>
      </c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9"/>
      <c r="BC162" s="342" t="s">
        <v>9</v>
      </c>
      <c r="BD162" s="342"/>
      <c r="BE162" s="342"/>
      <c r="BF162" s="342"/>
      <c r="BG162" s="177"/>
      <c r="BH162" s="376"/>
      <c r="BI162" s="377"/>
      <c r="BJ162" s="377"/>
      <c r="BK162" s="378"/>
      <c r="BL162" s="5"/>
      <c r="BM162" s="5"/>
      <c r="BN162" s="5"/>
      <c r="BS162" s="67"/>
      <c r="BT162" s="67"/>
      <c r="BU162" s="67"/>
      <c r="BV162" s="67"/>
      <c r="BW162" s="67"/>
      <c r="BX162" s="4"/>
      <c r="BY162" s="4"/>
      <c r="BZ162" s="4"/>
      <c r="CA162" s="4"/>
      <c r="CB162" s="48"/>
      <c r="CC162" s="68"/>
      <c r="CD162" s="68"/>
      <c r="CE162" s="68"/>
      <c r="CF162" s="68"/>
      <c r="CG162" s="68"/>
      <c r="CH162" s="68"/>
      <c r="CI162" s="8"/>
      <c r="CJ162" s="8"/>
      <c r="CK162" s="8"/>
      <c r="CL162" s="8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</row>
    <row r="163" spans="2:120" ht="18" customHeight="1">
      <c r="B163" s="141">
        <v>34</v>
      </c>
      <c r="C163" s="142"/>
      <c r="D163" s="145">
        <v>4</v>
      </c>
      <c r="E163" s="146"/>
      <c r="F163" s="146"/>
      <c r="G163" s="142"/>
      <c r="H163" s="149">
        <v>0.7111111111111111</v>
      </c>
      <c r="I163" s="150"/>
      <c r="J163" s="150"/>
      <c r="K163" s="151"/>
      <c r="L163" s="155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64" t="s">
        <v>11</v>
      </c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7"/>
      <c r="BC163" s="158"/>
      <c r="BD163" s="159"/>
      <c r="BE163" s="159"/>
      <c r="BF163" s="129"/>
      <c r="BG163" s="129"/>
      <c r="BH163" s="180"/>
      <c r="BI163" s="181"/>
      <c r="BJ163" s="181"/>
      <c r="BK163" s="182"/>
      <c r="BL163" s="5"/>
      <c r="BM163" s="5"/>
      <c r="BN163" s="5"/>
      <c r="BS163" s="67"/>
      <c r="BT163" s="67"/>
      <c r="BU163" s="67"/>
      <c r="BV163" s="67"/>
      <c r="BW163" s="67"/>
      <c r="BX163" s="4"/>
      <c r="BY163" s="4"/>
      <c r="BZ163" s="4"/>
      <c r="CA163" s="4"/>
      <c r="CB163" s="48"/>
      <c r="CC163" s="68"/>
      <c r="CD163" s="68"/>
      <c r="CE163" s="68"/>
      <c r="CF163" s="68"/>
      <c r="CG163" s="68"/>
      <c r="CH163" s="68"/>
      <c r="CI163" s="8"/>
      <c r="CJ163" s="8"/>
      <c r="CK163" s="8"/>
      <c r="CL163" s="8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</row>
    <row r="164" spans="2:120" ht="18" customHeight="1" thickBot="1">
      <c r="B164" s="143"/>
      <c r="C164" s="144"/>
      <c r="D164" s="147"/>
      <c r="E164" s="148"/>
      <c r="F164" s="148"/>
      <c r="G164" s="144"/>
      <c r="H164" s="152"/>
      <c r="I164" s="153"/>
      <c r="J164" s="153"/>
      <c r="K164" s="154"/>
      <c r="L164" s="133" t="s">
        <v>66</v>
      </c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65"/>
      <c r="AH164" s="134" t="s">
        <v>68</v>
      </c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5"/>
      <c r="BC164" s="173"/>
      <c r="BD164" s="174"/>
      <c r="BE164" s="174"/>
      <c r="BF164" s="174"/>
      <c r="BG164" s="174"/>
      <c r="BH164" s="173"/>
      <c r="BI164" s="174"/>
      <c r="BJ164" s="174"/>
      <c r="BK164" s="176"/>
      <c r="BL164" s="5"/>
      <c r="BM164" s="5"/>
      <c r="BN164" s="5"/>
      <c r="BS164" s="67"/>
      <c r="BT164" s="67"/>
      <c r="BU164" s="67"/>
      <c r="BV164" s="67"/>
      <c r="BW164" s="67"/>
      <c r="BX164" s="4"/>
      <c r="BY164" s="4"/>
      <c r="BZ164" s="4"/>
      <c r="CA164" s="4"/>
      <c r="CB164" s="48"/>
      <c r="CC164" s="68"/>
      <c r="CD164" s="68"/>
      <c r="CE164" s="68"/>
      <c r="CF164" s="68"/>
      <c r="CG164" s="68"/>
      <c r="CH164" s="68"/>
      <c r="CI164" s="8"/>
      <c r="CJ164" s="8"/>
      <c r="CK164" s="8"/>
      <c r="CL164" s="8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</row>
    <row r="165" spans="60:124" ht="18" customHeight="1" thickBot="1">
      <c r="BH165" s="1"/>
      <c r="BI165" s="1"/>
      <c r="BJ165" s="7"/>
      <c r="BK165" s="66"/>
      <c r="BL165" s="7"/>
      <c r="BM165" s="3"/>
      <c r="BO165" s="4"/>
      <c r="BP165" s="4"/>
      <c r="BQ165" s="4"/>
      <c r="BR165" s="4"/>
      <c r="BV165" s="5"/>
      <c r="BW165" s="5"/>
      <c r="BX165" s="5"/>
      <c r="BY165" s="5"/>
      <c r="BZ165" s="3"/>
      <c r="CA165" s="3"/>
      <c r="CB165" s="3"/>
      <c r="CC165" s="3"/>
      <c r="CG165" s="6"/>
      <c r="CH165" s="6"/>
      <c r="CI165" s="6"/>
      <c r="CJ165" s="6"/>
      <c r="CM165" s="2"/>
      <c r="CN165" s="2"/>
      <c r="CO165" s="2"/>
      <c r="CP165" s="2"/>
      <c r="DP165" s="7"/>
      <c r="DQ165" s="7"/>
      <c r="DR165" s="7"/>
      <c r="DS165" s="7"/>
      <c r="DT165" s="8"/>
    </row>
    <row r="166" spans="2:120" ht="18" customHeight="1" thickBot="1">
      <c r="B166" s="160" t="s">
        <v>6</v>
      </c>
      <c r="C166" s="161"/>
      <c r="D166" s="162" t="s">
        <v>15</v>
      </c>
      <c r="E166" s="163"/>
      <c r="F166" s="163"/>
      <c r="G166" s="164"/>
      <c r="H166" s="162" t="s">
        <v>46</v>
      </c>
      <c r="I166" s="163"/>
      <c r="J166" s="163"/>
      <c r="K166" s="164"/>
      <c r="L166" s="162" t="s">
        <v>83</v>
      </c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4"/>
      <c r="BC166" s="165" t="s">
        <v>9</v>
      </c>
      <c r="BD166" s="165"/>
      <c r="BE166" s="165"/>
      <c r="BF166" s="165"/>
      <c r="BG166" s="162"/>
      <c r="BH166" s="166"/>
      <c r="BI166" s="167"/>
      <c r="BJ166" s="167"/>
      <c r="BK166" s="168"/>
      <c r="BL166" s="5"/>
      <c r="BM166" s="5"/>
      <c r="BN166" s="5"/>
      <c r="BS166" s="67"/>
      <c r="BT166" s="67"/>
      <c r="BU166" s="67"/>
      <c r="BV166" s="67"/>
      <c r="BW166" s="67"/>
      <c r="BX166" s="4"/>
      <c r="BY166" s="4"/>
      <c r="BZ166" s="4"/>
      <c r="CA166" s="4"/>
      <c r="CB166" s="48"/>
      <c r="CC166" s="68"/>
      <c r="CD166" s="68"/>
      <c r="CE166" s="68"/>
      <c r="CF166" s="68"/>
      <c r="CG166" s="68"/>
      <c r="CH166" s="68"/>
      <c r="CI166" s="8"/>
      <c r="CJ166" s="8"/>
      <c r="CK166" s="8"/>
      <c r="CL166" s="8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</row>
    <row r="167" spans="2:120" ht="18" customHeight="1">
      <c r="B167" s="141">
        <v>35</v>
      </c>
      <c r="C167" s="142"/>
      <c r="D167" s="145">
        <v>5</v>
      </c>
      <c r="E167" s="146"/>
      <c r="F167" s="146"/>
      <c r="G167" s="142"/>
      <c r="H167" s="149">
        <v>0.7111111111111111</v>
      </c>
      <c r="I167" s="150"/>
      <c r="J167" s="150"/>
      <c r="K167" s="151"/>
      <c r="L167" s="155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64" t="s">
        <v>11</v>
      </c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7"/>
      <c r="BC167" s="158"/>
      <c r="BD167" s="159"/>
      <c r="BE167" s="159"/>
      <c r="BF167" s="129"/>
      <c r="BG167" s="169"/>
      <c r="BH167" s="170"/>
      <c r="BI167" s="171"/>
      <c r="BJ167" s="171"/>
      <c r="BK167" s="172"/>
      <c r="BL167" s="5"/>
      <c r="BM167" s="5"/>
      <c r="BN167" s="5"/>
      <c r="BS167" s="67"/>
      <c r="BT167" s="67"/>
      <c r="BU167" s="67"/>
      <c r="BV167" s="67"/>
      <c r="BW167" s="67"/>
      <c r="BX167" s="4"/>
      <c r="BY167" s="4"/>
      <c r="BZ167" s="4"/>
      <c r="CA167" s="4"/>
      <c r="CB167" s="48"/>
      <c r="CC167" s="68"/>
      <c r="CD167" s="68"/>
      <c r="CE167" s="68"/>
      <c r="CF167" s="68"/>
      <c r="CG167" s="68"/>
      <c r="CH167" s="68"/>
      <c r="CI167" s="8"/>
      <c r="CJ167" s="8"/>
      <c r="CK167" s="8"/>
      <c r="CL167" s="8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</row>
    <row r="168" spans="2:120" ht="18" customHeight="1" thickBot="1">
      <c r="B168" s="143"/>
      <c r="C168" s="144"/>
      <c r="D168" s="147"/>
      <c r="E168" s="148"/>
      <c r="F168" s="148"/>
      <c r="G168" s="144"/>
      <c r="H168" s="152"/>
      <c r="I168" s="153"/>
      <c r="J168" s="153"/>
      <c r="K168" s="154"/>
      <c r="L168" s="133" t="s">
        <v>85</v>
      </c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65"/>
      <c r="AH168" s="134" t="s">
        <v>87</v>
      </c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5"/>
      <c r="BC168" s="173"/>
      <c r="BD168" s="174"/>
      <c r="BE168" s="174"/>
      <c r="BF168" s="174"/>
      <c r="BG168" s="175"/>
      <c r="BH168" s="173"/>
      <c r="BI168" s="174"/>
      <c r="BJ168" s="174"/>
      <c r="BK168" s="176"/>
      <c r="BL168" s="5"/>
      <c r="BM168" s="5"/>
      <c r="BN168" s="5"/>
      <c r="BS168" s="67"/>
      <c r="BT168" s="67"/>
      <c r="BU168" s="67"/>
      <c r="BV168" s="67"/>
      <c r="BW168" s="67"/>
      <c r="BX168" s="4"/>
      <c r="BY168" s="4"/>
      <c r="BZ168" s="4"/>
      <c r="CA168" s="4"/>
      <c r="CB168" s="48"/>
      <c r="CC168" s="68"/>
      <c r="CD168" s="68"/>
      <c r="CE168" s="68"/>
      <c r="CF168" s="68"/>
      <c r="CG168" s="68"/>
      <c r="CH168" s="68"/>
      <c r="CI168" s="8"/>
      <c r="CJ168" s="8"/>
      <c r="CK168" s="8"/>
      <c r="CL168" s="8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</row>
    <row r="169" spans="60:124" ht="18" customHeight="1" thickBot="1">
      <c r="BH169" s="1"/>
      <c r="BI169" s="1"/>
      <c r="BJ169" s="7"/>
      <c r="BK169" s="66"/>
      <c r="BL169" s="7"/>
      <c r="BM169" s="3"/>
      <c r="BO169" s="4"/>
      <c r="BP169" s="4"/>
      <c r="BQ169" s="4"/>
      <c r="BR169" s="4"/>
      <c r="BV169" s="5"/>
      <c r="BW169" s="5"/>
      <c r="BX169" s="5"/>
      <c r="BY169" s="5"/>
      <c r="BZ169" s="3"/>
      <c r="CA169" s="3"/>
      <c r="CB169" s="3"/>
      <c r="CC169" s="3"/>
      <c r="CG169" s="6"/>
      <c r="CH169" s="6"/>
      <c r="CI169" s="6"/>
      <c r="CJ169" s="6"/>
      <c r="CM169" s="2"/>
      <c r="CN169" s="2"/>
      <c r="CO169" s="2"/>
      <c r="CP169" s="2"/>
      <c r="DP169" s="7"/>
      <c r="DQ169" s="7"/>
      <c r="DR169" s="7"/>
      <c r="DS169" s="7"/>
      <c r="DT169" s="8"/>
    </row>
    <row r="170" spans="2:120" ht="18" customHeight="1" thickBot="1">
      <c r="B170" s="329" t="s">
        <v>6</v>
      </c>
      <c r="C170" s="179"/>
      <c r="D170" s="177" t="s">
        <v>15</v>
      </c>
      <c r="E170" s="178"/>
      <c r="F170" s="178"/>
      <c r="G170" s="179"/>
      <c r="H170" s="177" t="s">
        <v>46</v>
      </c>
      <c r="I170" s="178"/>
      <c r="J170" s="178"/>
      <c r="K170" s="179"/>
      <c r="L170" s="177" t="s">
        <v>27</v>
      </c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9"/>
      <c r="BC170" s="177" t="s">
        <v>9</v>
      </c>
      <c r="BD170" s="178"/>
      <c r="BE170" s="178"/>
      <c r="BF170" s="178"/>
      <c r="BG170" s="179"/>
      <c r="BH170" s="376"/>
      <c r="BI170" s="377"/>
      <c r="BJ170" s="377"/>
      <c r="BK170" s="378"/>
      <c r="BL170" s="5"/>
      <c r="BM170" s="5"/>
      <c r="BN170" s="5"/>
      <c r="BS170" s="67"/>
      <c r="BT170" s="67"/>
      <c r="BU170" s="67"/>
      <c r="BV170" s="67"/>
      <c r="BW170" s="67"/>
      <c r="BX170" s="4"/>
      <c r="BY170" s="4"/>
      <c r="BZ170" s="4"/>
      <c r="CA170" s="4"/>
      <c r="CB170" s="48"/>
      <c r="CC170" s="68"/>
      <c r="CD170" s="68"/>
      <c r="CE170" s="68"/>
      <c r="CF170" s="68"/>
      <c r="CG170" s="68"/>
      <c r="CH170" s="68"/>
      <c r="CI170" s="8"/>
      <c r="CJ170" s="8"/>
      <c r="CK170" s="8"/>
      <c r="CL170" s="8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</row>
    <row r="171" spans="2:120" ht="18" customHeight="1">
      <c r="B171" s="141">
        <v>36</v>
      </c>
      <c r="C171" s="142"/>
      <c r="D171" s="145">
        <v>6</v>
      </c>
      <c r="E171" s="146"/>
      <c r="F171" s="146"/>
      <c r="G171" s="142"/>
      <c r="H171" s="149">
        <v>0.7111111111111111</v>
      </c>
      <c r="I171" s="150"/>
      <c r="J171" s="150"/>
      <c r="K171" s="151"/>
      <c r="L171" s="155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64" t="s">
        <v>11</v>
      </c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7"/>
      <c r="BC171" s="158"/>
      <c r="BD171" s="159"/>
      <c r="BE171" s="159"/>
      <c r="BF171" s="129"/>
      <c r="BG171" s="169"/>
      <c r="BH171" s="170"/>
      <c r="BI171" s="171"/>
      <c r="BJ171" s="171"/>
      <c r="BK171" s="172"/>
      <c r="BL171" s="5"/>
      <c r="BM171" s="5"/>
      <c r="BN171" s="5"/>
      <c r="BS171" s="67"/>
      <c r="BT171" s="67"/>
      <c r="BU171" s="67"/>
      <c r="BV171" s="67"/>
      <c r="BW171" s="67"/>
      <c r="BX171" s="4"/>
      <c r="BY171" s="4"/>
      <c r="BZ171" s="4"/>
      <c r="CA171" s="4"/>
      <c r="CB171" s="48"/>
      <c r="CC171" s="68"/>
      <c r="CD171" s="68"/>
      <c r="CE171" s="68"/>
      <c r="CF171" s="68"/>
      <c r="CG171" s="68"/>
      <c r="CH171" s="68"/>
      <c r="CI171" s="8"/>
      <c r="CJ171" s="8"/>
      <c r="CK171" s="8"/>
      <c r="CL171" s="8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</row>
    <row r="172" spans="2:120" ht="18" customHeight="1" thickBot="1">
      <c r="B172" s="143"/>
      <c r="C172" s="144"/>
      <c r="D172" s="147"/>
      <c r="E172" s="148"/>
      <c r="F172" s="148"/>
      <c r="G172" s="144"/>
      <c r="H172" s="152"/>
      <c r="I172" s="153"/>
      <c r="J172" s="153"/>
      <c r="K172" s="154"/>
      <c r="L172" s="133" t="s">
        <v>67</v>
      </c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65"/>
      <c r="AH172" s="134" t="s">
        <v>69</v>
      </c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5"/>
      <c r="BC172" s="173"/>
      <c r="BD172" s="174"/>
      <c r="BE172" s="174"/>
      <c r="BF172" s="174"/>
      <c r="BG172" s="175"/>
      <c r="BH172" s="173"/>
      <c r="BI172" s="174"/>
      <c r="BJ172" s="174"/>
      <c r="BK172" s="176"/>
      <c r="BL172" s="5"/>
      <c r="BM172" s="5"/>
      <c r="BN172" s="5"/>
      <c r="BS172" s="67"/>
      <c r="BT172" s="67"/>
      <c r="BU172" s="67"/>
      <c r="BV172" s="67"/>
      <c r="BW172" s="67"/>
      <c r="BX172" s="4"/>
      <c r="BY172" s="4"/>
      <c r="BZ172" s="4"/>
      <c r="CA172" s="4"/>
      <c r="CB172" s="48"/>
      <c r="CC172" s="68"/>
      <c r="CD172" s="68"/>
      <c r="CE172" s="68"/>
      <c r="CF172" s="68"/>
      <c r="CG172" s="68"/>
      <c r="CH172" s="68"/>
      <c r="CI172" s="8"/>
      <c r="CJ172" s="8"/>
      <c r="CK172" s="8"/>
      <c r="CL172" s="8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</row>
    <row r="173" spans="2:120" ht="18" customHeight="1" thickBot="1">
      <c r="B173" s="60"/>
      <c r="C173" s="60"/>
      <c r="D173" s="60"/>
      <c r="E173" s="60"/>
      <c r="F173" s="60"/>
      <c r="G173" s="60"/>
      <c r="H173" s="119"/>
      <c r="I173" s="119"/>
      <c r="J173" s="119"/>
      <c r="K173" s="119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1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56"/>
      <c r="BD173" s="56"/>
      <c r="BE173" s="56"/>
      <c r="BF173" s="56"/>
      <c r="BG173" s="56"/>
      <c r="BH173" s="56"/>
      <c r="BI173" s="56"/>
      <c r="BJ173" s="56"/>
      <c r="BK173" s="56"/>
      <c r="BL173" s="5"/>
      <c r="BM173" s="5"/>
      <c r="BN173" s="5"/>
      <c r="BS173" s="67"/>
      <c r="BT173" s="67"/>
      <c r="BU173" s="67"/>
      <c r="BV173" s="67"/>
      <c r="BW173" s="67"/>
      <c r="BX173" s="4"/>
      <c r="BY173" s="4"/>
      <c r="BZ173" s="4"/>
      <c r="CA173" s="4"/>
      <c r="CB173" s="48"/>
      <c r="CC173" s="68"/>
      <c r="CD173" s="68"/>
      <c r="CE173" s="68"/>
      <c r="CF173" s="68"/>
      <c r="CG173" s="68"/>
      <c r="CH173" s="68"/>
      <c r="CI173" s="8"/>
      <c r="CJ173" s="8"/>
      <c r="CK173" s="8"/>
      <c r="CL173" s="8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</row>
    <row r="174" spans="2:120" ht="18" customHeight="1" thickBot="1">
      <c r="B174" s="183" t="s">
        <v>6</v>
      </c>
      <c r="C174" s="184"/>
      <c r="D174" s="185" t="s">
        <v>15</v>
      </c>
      <c r="E174" s="186"/>
      <c r="F174" s="186"/>
      <c r="G174" s="184"/>
      <c r="H174" s="185" t="s">
        <v>46</v>
      </c>
      <c r="I174" s="186"/>
      <c r="J174" s="186"/>
      <c r="K174" s="184"/>
      <c r="L174" s="185" t="s">
        <v>101</v>
      </c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6"/>
      <c r="AW174" s="186"/>
      <c r="AX174" s="186"/>
      <c r="AY174" s="186"/>
      <c r="AZ174" s="186"/>
      <c r="BA174" s="186"/>
      <c r="BB174" s="184"/>
      <c r="BC174" s="185" t="s">
        <v>9</v>
      </c>
      <c r="BD174" s="186"/>
      <c r="BE174" s="186"/>
      <c r="BF174" s="186"/>
      <c r="BG174" s="186"/>
      <c r="BH174" s="187"/>
      <c r="BI174" s="188"/>
      <c r="BJ174" s="188"/>
      <c r="BK174" s="189"/>
      <c r="BL174" s="5"/>
      <c r="BM174" s="5"/>
      <c r="BN174" s="5"/>
      <c r="BS174" s="67"/>
      <c r="BT174" s="67"/>
      <c r="BU174" s="67"/>
      <c r="BV174" s="67"/>
      <c r="BW174" s="67"/>
      <c r="BX174" s="4"/>
      <c r="BY174" s="4"/>
      <c r="BZ174" s="4"/>
      <c r="CA174" s="4"/>
      <c r="CB174" s="48"/>
      <c r="CC174" s="68"/>
      <c r="CD174" s="68"/>
      <c r="CE174" s="68"/>
      <c r="CF174" s="68"/>
      <c r="CG174" s="68"/>
      <c r="CH174" s="68"/>
      <c r="CI174" s="8"/>
      <c r="CJ174" s="8"/>
      <c r="CK174" s="8"/>
      <c r="CL174" s="8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</row>
    <row r="175" spans="2:120" ht="18" customHeight="1">
      <c r="B175" s="141">
        <v>37</v>
      </c>
      <c r="C175" s="142"/>
      <c r="D175" s="145">
        <v>4</v>
      </c>
      <c r="E175" s="146"/>
      <c r="F175" s="146"/>
      <c r="G175" s="142"/>
      <c r="H175" s="149">
        <v>0.720138888888889</v>
      </c>
      <c r="I175" s="150"/>
      <c r="J175" s="150"/>
      <c r="K175" s="151"/>
      <c r="L175" s="155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64" t="s">
        <v>11</v>
      </c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7"/>
      <c r="BC175" s="158"/>
      <c r="BD175" s="159"/>
      <c r="BE175" s="159"/>
      <c r="BF175" s="129"/>
      <c r="BG175" s="129"/>
      <c r="BH175" s="180"/>
      <c r="BI175" s="181"/>
      <c r="BJ175" s="181"/>
      <c r="BK175" s="182"/>
      <c r="BL175" s="5"/>
      <c r="BM175" s="5"/>
      <c r="BN175" s="5"/>
      <c r="BS175" s="67"/>
      <c r="BT175" s="67"/>
      <c r="BU175" s="67"/>
      <c r="BV175" s="67"/>
      <c r="BW175" s="67"/>
      <c r="BX175" s="4"/>
      <c r="BY175" s="4"/>
      <c r="BZ175" s="4"/>
      <c r="CA175" s="4"/>
      <c r="CB175" s="48"/>
      <c r="CC175" s="68"/>
      <c r="CD175" s="68"/>
      <c r="CE175" s="68"/>
      <c r="CF175" s="68"/>
      <c r="CG175" s="68"/>
      <c r="CH175" s="68"/>
      <c r="CI175" s="8"/>
      <c r="CJ175" s="8"/>
      <c r="CK175" s="8"/>
      <c r="CL175" s="8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</row>
    <row r="176" spans="2:120" ht="18" customHeight="1" thickBot="1">
      <c r="B176" s="143"/>
      <c r="C176" s="144"/>
      <c r="D176" s="147"/>
      <c r="E176" s="148"/>
      <c r="F176" s="148"/>
      <c r="G176" s="144"/>
      <c r="H176" s="152"/>
      <c r="I176" s="153"/>
      <c r="J176" s="153"/>
      <c r="K176" s="154"/>
      <c r="L176" s="133" t="s">
        <v>95</v>
      </c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65"/>
      <c r="AH176" s="134" t="s">
        <v>96</v>
      </c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5"/>
      <c r="BC176" s="173"/>
      <c r="BD176" s="174"/>
      <c r="BE176" s="174"/>
      <c r="BF176" s="174"/>
      <c r="BG176" s="174"/>
      <c r="BH176" s="173"/>
      <c r="BI176" s="174"/>
      <c r="BJ176" s="174"/>
      <c r="BK176" s="176"/>
      <c r="BL176" s="5"/>
      <c r="BM176" s="5"/>
      <c r="BN176" s="5"/>
      <c r="BS176" s="67"/>
      <c r="BT176" s="67"/>
      <c r="BU176" s="67"/>
      <c r="BV176" s="67"/>
      <c r="BW176" s="67"/>
      <c r="BX176" s="4"/>
      <c r="BY176" s="4"/>
      <c r="BZ176" s="4"/>
      <c r="CA176" s="4"/>
      <c r="CB176" s="48"/>
      <c r="CC176" s="68"/>
      <c r="CD176" s="68"/>
      <c r="CE176" s="68"/>
      <c r="CF176" s="68"/>
      <c r="CG176" s="68"/>
      <c r="CH176" s="68"/>
      <c r="CI176" s="8"/>
      <c r="CJ176" s="8"/>
      <c r="CK176" s="8"/>
      <c r="CL176" s="8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</row>
    <row r="177" spans="60:120" ht="18" customHeight="1" thickBot="1">
      <c r="BH177" s="1"/>
      <c r="BI177" s="1"/>
      <c r="BJ177" s="7"/>
      <c r="BK177" s="66"/>
      <c r="BL177" s="5"/>
      <c r="BM177" s="5"/>
      <c r="BN177" s="5"/>
      <c r="BS177" s="67"/>
      <c r="BT177" s="67"/>
      <c r="BU177" s="67"/>
      <c r="BV177" s="67"/>
      <c r="BW177" s="67"/>
      <c r="BX177" s="4"/>
      <c r="BY177" s="4"/>
      <c r="BZ177" s="4"/>
      <c r="CA177" s="4"/>
      <c r="CB177" s="48"/>
      <c r="CC177" s="68"/>
      <c r="CD177" s="68"/>
      <c r="CE177" s="68"/>
      <c r="CF177" s="68"/>
      <c r="CG177" s="68"/>
      <c r="CH177" s="68"/>
      <c r="CI177" s="8"/>
      <c r="CJ177" s="8"/>
      <c r="CK177" s="8"/>
      <c r="CL177" s="8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</row>
    <row r="178" spans="2:120" ht="18" customHeight="1" thickBot="1">
      <c r="B178" s="183" t="s">
        <v>6</v>
      </c>
      <c r="C178" s="184"/>
      <c r="D178" s="185" t="s">
        <v>15</v>
      </c>
      <c r="E178" s="186"/>
      <c r="F178" s="186"/>
      <c r="G178" s="184"/>
      <c r="H178" s="185" t="s">
        <v>46</v>
      </c>
      <c r="I178" s="186"/>
      <c r="J178" s="186"/>
      <c r="K178" s="184"/>
      <c r="L178" s="185" t="s">
        <v>102</v>
      </c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186"/>
      <c r="AZ178" s="186"/>
      <c r="BA178" s="186"/>
      <c r="BB178" s="184"/>
      <c r="BC178" s="185" t="s">
        <v>9</v>
      </c>
      <c r="BD178" s="186"/>
      <c r="BE178" s="186"/>
      <c r="BF178" s="186"/>
      <c r="BG178" s="186"/>
      <c r="BH178" s="187"/>
      <c r="BI178" s="188"/>
      <c r="BJ178" s="188"/>
      <c r="BK178" s="189"/>
      <c r="BL178" s="5"/>
      <c r="BM178" s="5"/>
      <c r="BN178" s="5"/>
      <c r="BS178" s="67"/>
      <c r="BT178" s="67"/>
      <c r="BU178" s="67"/>
      <c r="BV178" s="67"/>
      <c r="BW178" s="67"/>
      <c r="BX178" s="4"/>
      <c r="BY178" s="4"/>
      <c r="BZ178" s="4"/>
      <c r="CA178" s="4"/>
      <c r="CB178" s="48"/>
      <c r="CC178" s="68"/>
      <c r="CD178" s="68"/>
      <c r="CE178" s="68"/>
      <c r="CF178" s="68"/>
      <c r="CG178" s="68"/>
      <c r="CH178" s="68"/>
      <c r="CI178" s="8"/>
      <c r="CJ178" s="8"/>
      <c r="CK178" s="8"/>
      <c r="CL178" s="8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</row>
    <row r="179" spans="2:120" ht="18" customHeight="1">
      <c r="B179" s="141">
        <v>38</v>
      </c>
      <c r="C179" s="142"/>
      <c r="D179" s="145">
        <v>5</v>
      </c>
      <c r="E179" s="146"/>
      <c r="F179" s="146"/>
      <c r="G179" s="142"/>
      <c r="H179" s="149">
        <v>0.720138888888889</v>
      </c>
      <c r="I179" s="150"/>
      <c r="J179" s="150"/>
      <c r="K179" s="151"/>
      <c r="L179" s="155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64" t="s">
        <v>11</v>
      </c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7"/>
      <c r="BC179" s="158"/>
      <c r="BD179" s="159"/>
      <c r="BE179" s="159"/>
      <c r="BF179" s="129"/>
      <c r="BG179" s="129"/>
      <c r="BH179" s="180"/>
      <c r="BI179" s="181"/>
      <c r="BJ179" s="181"/>
      <c r="BK179" s="182"/>
      <c r="BL179" s="5"/>
      <c r="BM179" s="5"/>
      <c r="BN179" s="5"/>
      <c r="BS179" s="67"/>
      <c r="BT179" s="67"/>
      <c r="BU179" s="67"/>
      <c r="BV179" s="67"/>
      <c r="BW179" s="67"/>
      <c r="BX179" s="4"/>
      <c r="BY179" s="4"/>
      <c r="BZ179" s="4"/>
      <c r="CA179" s="4"/>
      <c r="CB179" s="48"/>
      <c r="CC179" s="68"/>
      <c r="CD179" s="68"/>
      <c r="CE179" s="68"/>
      <c r="CF179" s="68"/>
      <c r="CG179" s="68"/>
      <c r="CH179" s="68"/>
      <c r="CI179" s="8"/>
      <c r="CJ179" s="8"/>
      <c r="CK179" s="8"/>
      <c r="CL179" s="8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</row>
    <row r="180" spans="2:120" ht="18" customHeight="1" thickBot="1">
      <c r="B180" s="143"/>
      <c r="C180" s="144"/>
      <c r="D180" s="147"/>
      <c r="E180" s="148"/>
      <c r="F180" s="148"/>
      <c r="G180" s="144"/>
      <c r="H180" s="152"/>
      <c r="I180" s="153"/>
      <c r="J180" s="153"/>
      <c r="K180" s="154"/>
      <c r="L180" s="133" t="s">
        <v>99</v>
      </c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65"/>
      <c r="AH180" s="134" t="s">
        <v>100</v>
      </c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5"/>
      <c r="BC180" s="173"/>
      <c r="BD180" s="174"/>
      <c r="BE180" s="174"/>
      <c r="BF180" s="174"/>
      <c r="BG180" s="174"/>
      <c r="BH180" s="173"/>
      <c r="BI180" s="174"/>
      <c r="BJ180" s="174"/>
      <c r="BK180" s="176"/>
      <c r="BL180" s="5"/>
      <c r="BM180" s="5"/>
      <c r="BN180" s="5"/>
      <c r="BS180" s="67"/>
      <c r="BT180" s="67"/>
      <c r="BU180" s="67"/>
      <c r="BV180" s="67"/>
      <c r="BW180" s="67"/>
      <c r="BX180" s="4"/>
      <c r="BY180" s="4"/>
      <c r="BZ180" s="4"/>
      <c r="CA180" s="4"/>
      <c r="CB180" s="48"/>
      <c r="CC180" s="68"/>
      <c r="CD180" s="68"/>
      <c r="CE180" s="68"/>
      <c r="CF180" s="68"/>
      <c r="CG180" s="68"/>
      <c r="CH180" s="68"/>
      <c r="CI180" s="8"/>
      <c r="CJ180" s="8"/>
      <c r="CK180" s="8"/>
      <c r="CL180" s="8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</row>
    <row r="181" spans="2:120" ht="18" customHeight="1" thickBot="1">
      <c r="B181" s="60"/>
      <c r="C181" s="60"/>
      <c r="D181" s="60"/>
      <c r="E181" s="60"/>
      <c r="F181" s="60"/>
      <c r="G181" s="60"/>
      <c r="H181" s="119"/>
      <c r="I181" s="119"/>
      <c r="J181" s="119"/>
      <c r="K181" s="119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1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56"/>
      <c r="BD181" s="56"/>
      <c r="BE181" s="56"/>
      <c r="BF181" s="56"/>
      <c r="BG181" s="56"/>
      <c r="BH181" s="56"/>
      <c r="BI181" s="56"/>
      <c r="BJ181" s="56"/>
      <c r="BK181" s="56"/>
      <c r="BL181" s="5"/>
      <c r="BM181" s="5"/>
      <c r="BN181" s="5"/>
      <c r="BS181" s="67"/>
      <c r="BT181" s="67"/>
      <c r="BU181" s="67"/>
      <c r="BV181" s="67"/>
      <c r="BW181" s="67"/>
      <c r="BX181" s="4"/>
      <c r="BY181" s="4"/>
      <c r="BZ181" s="4"/>
      <c r="CA181" s="4"/>
      <c r="CB181" s="48"/>
      <c r="CC181" s="68"/>
      <c r="CD181" s="68"/>
      <c r="CE181" s="68"/>
      <c r="CF181" s="68"/>
      <c r="CG181" s="68"/>
      <c r="CH181" s="68"/>
      <c r="CI181" s="8"/>
      <c r="CJ181" s="8"/>
      <c r="CK181" s="8"/>
      <c r="CL181" s="8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</row>
    <row r="182" spans="2:120" ht="18" customHeight="1" thickBot="1">
      <c r="B182" s="183" t="s">
        <v>6</v>
      </c>
      <c r="C182" s="184"/>
      <c r="D182" s="185" t="s">
        <v>15</v>
      </c>
      <c r="E182" s="186"/>
      <c r="F182" s="186"/>
      <c r="G182" s="184"/>
      <c r="H182" s="185" t="s">
        <v>46</v>
      </c>
      <c r="I182" s="186"/>
      <c r="J182" s="186"/>
      <c r="K182" s="184"/>
      <c r="L182" s="185" t="s">
        <v>97</v>
      </c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4"/>
      <c r="BC182" s="185" t="s">
        <v>9</v>
      </c>
      <c r="BD182" s="186"/>
      <c r="BE182" s="186"/>
      <c r="BF182" s="186"/>
      <c r="BG182" s="186"/>
      <c r="BH182" s="187"/>
      <c r="BI182" s="188"/>
      <c r="BJ182" s="188"/>
      <c r="BK182" s="189"/>
      <c r="BL182" s="5"/>
      <c r="BM182" s="5"/>
      <c r="BN182" s="5"/>
      <c r="BS182" s="67"/>
      <c r="BT182" s="67"/>
      <c r="BU182" s="67"/>
      <c r="BV182" s="67"/>
      <c r="BW182" s="67"/>
      <c r="BX182" s="4"/>
      <c r="BY182" s="4"/>
      <c r="BZ182" s="4"/>
      <c r="CA182" s="4"/>
      <c r="CB182" s="48"/>
      <c r="CC182" s="68"/>
      <c r="CD182" s="68"/>
      <c r="CE182" s="68"/>
      <c r="CF182" s="68"/>
      <c r="CG182" s="68"/>
      <c r="CH182" s="68"/>
      <c r="CI182" s="8"/>
      <c r="CJ182" s="8"/>
      <c r="CK182" s="8"/>
      <c r="CL182" s="8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</row>
    <row r="183" spans="2:120" ht="18" customHeight="1">
      <c r="B183" s="141">
        <v>39</v>
      </c>
      <c r="C183" s="142"/>
      <c r="D183" s="145">
        <v>6</v>
      </c>
      <c r="E183" s="146"/>
      <c r="F183" s="146"/>
      <c r="G183" s="142"/>
      <c r="H183" s="149">
        <v>0.720138888888889</v>
      </c>
      <c r="I183" s="150"/>
      <c r="J183" s="150"/>
      <c r="K183" s="151"/>
      <c r="L183" s="155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64" t="s">
        <v>11</v>
      </c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7"/>
      <c r="BC183" s="158"/>
      <c r="BD183" s="159"/>
      <c r="BE183" s="159"/>
      <c r="BF183" s="129"/>
      <c r="BG183" s="129"/>
      <c r="BH183" s="180"/>
      <c r="BI183" s="181"/>
      <c r="BJ183" s="181"/>
      <c r="BK183" s="182"/>
      <c r="BL183" s="5"/>
      <c r="BM183" s="5"/>
      <c r="BN183" s="5"/>
      <c r="BS183" s="67"/>
      <c r="BT183" s="67"/>
      <c r="BU183" s="67"/>
      <c r="BV183" s="67"/>
      <c r="BW183" s="67"/>
      <c r="BX183" s="4"/>
      <c r="BY183" s="4"/>
      <c r="BZ183" s="4"/>
      <c r="CA183" s="4"/>
      <c r="CB183" s="48"/>
      <c r="CC183" s="68"/>
      <c r="CD183" s="68"/>
      <c r="CE183" s="68"/>
      <c r="CF183" s="68"/>
      <c r="CG183" s="68"/>
      <c r="CH183" s="68"/>
      <c r="CI183" s="8"/>
      <c r="CJ183" s="8"/>
      <c r="CK183" s="8"/>
      <c r="CL183" s="8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</row>
    <row r="184" spans="2:120" ht="18" customHeight="1" thickBot="1">
      <c r="B184" s="143"/>
      <c r="C184" s="144"/>
      <c r="D184" s="147"/>
      <c r="E184" s="148"/>
      <c r="F184" s="148"/>
      <c r="G184" s="144"/>
      <c r="H184" s="152"/>
      <c r="I184" s="153"/>
      <c r="J184" s="153"/>
      <c r="K184" s="154"/>
      <c r="L184" s="133" t="s">
        <v>90</v>
      </c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65"/>
      <c r="AH184" s="134" t="s">
        <v>103</v>
      </c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5"/>
      <c r="BC184" s="173"/>
      <c r="BD184" s="174"/>
      <c r="BE184" s="174"/>
      <c r="BF184" s="174"/>
      <c r="BG184" s="174"/>
      <c r="BH184" s="173"/>
      <c r="BI184" s="174"/>
      <c r="BJ184" s="174"/>
      <c r="BK184" s="176"/>
      <c r="BL184" s="5"/>
      <c r="BM184" s="5"/>
      <c r="BN184" s="5"/>
      <c r="BS184" s="67"/>
      <c r="BT184" s="67"/>
      <c r="BU184" s="67"/>
      <c r="BV184" s="67"/>
      <c r="BW184" s="67"/>
      <c r="BX184" s="4"/>
      <c r="BY184" s="4"/>
      <c r="BZ184" s="4"/>
      <c r="CA184" s="4"/>
      <c r="CB184" s="48"/>
      <c r="CC184" s="68"/>
      <c r="CD184" s="68"/>
      <c r="CE184" s="68"/>
      <c r="CF184" s="68"/>
      <c r="CG184" s="68"/>
      <c r="CH184" s="68"/>
      <c r="CI184" s="8"/>
      <c r="CJ184" s="8"/>
      <c r="CK184" s="8"/>
      <c r="CL184" s="8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</row>
    <row r="185" spans="60:120" ht="18" customHeight="1" thickBot="1">
      <c r="BH185" s="1"/>
      <c r="BI185" s="1"/>
      <c r="BJ185" s="7"/>
      <c r="BK185" s="66"/>
      <c r="BL185" s="5"/>
      <c r="BM185" s="5"/>
      <c r="BN185" s="5"/>
      <c r="BS185" s="67"/>
      <c r="BT185" s="67"/>
      <c r="BU185" s="67"/>
      <c r="BV185" s="67"/>
      <c r="BW185" s="67"/>
      <c r="BX185" s="4"/>
      <c r="BY185" s="4"/>
      <c r="BZ185" s="4"/>
      <c r="CA185" s="4"/>
      <c r="CB185" s="48"/>
      <c r="CC185" s="68"/>
      <c r="CD185" s="68"/>
      <c r="CE185" s="68"/>
      <c r="CF185" s="68"/>
      <c r="CG185" s="68"/>
      <c r="CH185" s="68"/>
      <c r="CI185" s="8"/>
      <c r="CJ185" s="8"/>
      <c r="CK185" s="8"/>
      <c r="CL185" s="8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</row>
    <row r="186" spans="2:120" ht="18" customHeight="1" thickBot="1">
      <c r="B186" s="183" t="s">
        <v>6</v>
      </c>
      <c r="C186" s="184"/>
      <c r="D186" s="185" t="s">
        <v>15</v>
      </c>
      <c r="E186" s="186"/>
      <c r="F186" s="186"/>
      <c r="G186" s="184"/>
      <c r="H186" s="185" t="s">
        <v>46</v>
      </c>
      <c r="I186" s="186"/>
      <c r="J186" s="186"/>
      <c r="K186" s="184"/>
      <c r="L186" s="185" t="s">
        <v>98</v>
      </c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186"/>
      <c r="AZ186" s="186"/>
      <c r="BA186" s="186"/>
      <c r="BB186" s="184"/>
      <c r="BC186" s="185" t="s">
        <v>9</v>
      </c>
      <c r="BD186" s="186"/>
      <c r="BE186" s="186"/>
      <c r="BF186" s="186"/>
      <c r="BG186" s="186"/>
      <c r="BH186" s="187"/>
      <c r="BI186" s="188"/>
      <c r="BJ186" s="188"/>
      <c r="BK186" s="189"/>
      <c r="BL186" s="5"/>
      <c r="BM186" s="5"/>
      <c r="BN186" s="5"/>
      <c r="BS186" s="67"/>
      <c r="BT186" s="67"/>
      <c r="BU186" s="67"/>
      <c r="BV186" s="67"/>
      <c r="BW186" s="67"/>
      <c r="BX186" s="4"/>
      <c r="BY186" s="4"/>
      <c r="BZ186" s="4"/>
      <c r="CA186" s="4"/>
      <c r="CB186" s="48"/>
      <c r="CC186" s="68"/>
      <c r="CD186" s="68"/>
      <c r="CE186" s="68"/>
      <c r="CF186" s="68"/>
      <c r="CG186" s="68"/>
      <c r="CH186" s="68"/>
      <c r="CI186" s="8"/>
      <c r="CJ186" s="8"/>
      <c r="CK186" s="8"/>
      <c r="CL186" s="8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</row>
    <row r="187" spans="2:120" ht="18" customHeight="1">
      <c r="B187" s="141">
        <v>40</v>
      </c>
      <c r="C187" s="142"/>
      <c r="D187" s="145">
        <v>4</v>
      </c>
      <c r="E187" s="146"/>
      <c r="F187" s="146"/>
      <c r="G187" s="142"/>
      <c r="H187" s="149">
        <v>0.7291666666666666</v>
      </c>
      <c r="I187" s="150"/>
      <c r="J187" s="150"/>
      <c r="K187" s="151"/>
      <c r="L187" s="155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64" t="s">
        <v>11</v>
      </c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7"/>
      <c r="BC187" s="158"/>
      <c r="BD187" s="159"/>
      <c r="BE187" s="159"/>
      <c r="BF187" s="129"/>
      <c r="BG187" s="129"/>
      <c r="BH187" s="180"/>
      <c r="BI187" s="181"/>
      <c r="BJ187" s="181"/>
      <c r="BK187" s="182"/>
      <c r="BL187" s="5"/>
      <c r="BM187" s="5"/>
      <c r="BN187" s="5"/>
      <c r="BS187" s="67"/>
      <c r="BT187" s="67"/>
      <c r="BU187" s="67"/>
      <c r="BV187" s="67"/>
      <c r="BW187" s="67"/>
      <c r="BX187" s="4"/>
      <c r="BY187" s="4"/>
      <c r="BZ187" s="4"/>
      <c r="CA187" s="4"/>
      <c r="CB187" s="48"/>
      <c r="CC187" s="68"/>
      <c r="CD187" s="68"/>
      <c r="CE187" s="68"/>
      <c r="CF187" s="68"/>
      <c r="CG187" s="68"/>
      <c r="CH187" s="68"/>
      <c r="CI187" s="8"/>
      <c r="CJ187" s="8"/>
      <c r="CK187" s="8"/>
      <c r="CL187" s="8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</row>
    <row r="188" spans="2:120" ht="18" customHeight="1" thickBot="1">
      <c r="B188" s="143"/>
      <c r="C188" s="144"/>
      <c r="D188" s="147"/>
      <c r="E188" s="148"/>
      <c r="F188" s="148"/>
      <c r="G188" s="144"/>
      <c r="H188" s="152"/>
      <c r="I188" s="153"/>
      <c r="J188" s="153"/>
      <c r="K188" s="154"/>
      <c r="L188" s="133" t="s">
        <v>92</v>
      </c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65"/>
      <c r="AH188" s="134" t="s">
        <v>104</v>
      </c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5"/>
      <c r="BC188" s="173"/>
      <c r="BD188" s="174"/>
      <c r="BE188" s="174"/>
      <c r="BF188" s="174"/>
      <c r="BG188" s="174"/>
      <c r="BH188" s="173"/>
      <c r="BI188" s="174"/>
      <c r="BJ188" s="174"/>
      <c r="BK188" s="176"/>
      <c r="BL188" s="5"/>
      <c r="BM188" s="5"/>
      <c r="BN188" s="5"/>
      <c r="BS188" s="67"/>
      <c r="BT188" s="67"/>
      <c r="BU188" s="67"/>
      <c r="BV188" s="67"/>
      <c r="BW188" s="67"/>
      <c r="BX188" s="4"/>
      <c r="BY188" s="4"/>
      <c r="BZ188" s="4"/>
      <c r="CA188" s="4"/>
      <c r="CB188" s="48"/>
      <c r="CC188" s="68"/>
      <c r="CD188" s="68"/>
      <c r="CE188" s="68"/>
      <c r="CF188" s="68"/>
      <c r="CG188" s="68"/>
      <c r="CH188" s="68"/>
      <c r="CI188" s="8"/>
      <c r="CJ188" s="8"/>
      <c r="CK188" s="8"/>
      <c r="CL188" s="8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</row>
    <row r="189" spans="60:120" ht="18" customHeight="1" thickBot="1">
      <c r="BH189" s="1"/>
      <c r="BI189" s="1"/>
      <c r="BJ189" s="7"/>
      <c r="BK189" s="66"/>
      <c r="BL189" s="7"/>
      <c r="BM189" s="7"/>
      <c r="BN189" s="5"/>
      <c r="BS189" s="67"/>
      <c r="BT189" s="67"/>
      <c r="BU189" s="67"/>
      <c r="BV189" s="67"/>
      <c r="BW189" s="67"/>
      <c r="BX189" s="4"/>
      <c r="BY189" s="4"/>
      <c r="BZ189" s="4"/>
      <c r="CA189" s="4"/>
      <c r="CB189" s="4"/>
      <c r="CC189" s="67"/>
      <c r="CD189" s="67"/>
      <c r="CE189" s="68"/>
      <c r="CF189" s="68"/>
      <c r="CG189" s="68"/>
      <c r="CH189" s="68"/>
      <c r="CI189" s="68"/>
      <c r="CJ189" s="68"/>
      <c r="CK189" s="68"/>
      <c r="CL189" s="8"/>
      <c r="CM189" s="8"/>
      <c r="CN189" s="8"/>
      <c r="CO189" s="8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</row>
    <row r="190" spans="2:120" ht="18" customHeight="1" thickBot="1">
      <c r="B190" s="160" t="s">
        <v>6</v>
      </c>
      <c r="C190" s="161"/>
      <c r="D190" s="162" t="s">
        <v>15</v>
      </c>
      <c r="E190" s="163"/>
      <c r="F190" s="163"/>
      <c r="G190" s="164"/>
      <c r="H190" s="162" t="s">
        <v>46</v>
      </c>
      <c r="I190" s="163"/>
      <c r="J190" s="163"/>
      <c r="K190" s="164"/>
      <c r="L190" s="162" t="s">
        <v>88</v>
      </c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4"/>
      <c r="BC190" s="165" t="s">
        <v>9</v>
      </c>
      <c r="BD190" s="165"/>
      <c r="BE190" s="165"/>
      <c r="BF190" s="165"/>
      <c r="BG190" s="162"/>
      <c r="BH190" s="166"/>
      <c r="BI190" s="167"/>
      <c r="BJ190" s="167"/>
      <c r="BK190" s="168"/>
      <c r="BL190" s="5"/>
      <c r="BM190" s="5"/>
      <c r="BN190" s="5"/>
      <c r="BS190" s="67"/>
      <c r="BT190" s="67"/>
      <c r="BU190" s="67"/>
      <c r="BV190" s="67"/>
      <c r="BW190" s="67"/>
      <c r="BX190" s="4"/>
      <c r="BY190" s="4"/>
      <c r="BZ190" s="4"/>
      <c r="CA190" s="4"/>
      <c r="CB190" s="48"/>
      <c r="CC190" s="68"/>
      <c r="CD190" s="68"/>
      <c r="CE190" s="68"/>
      <c r="CF190" s="68"/>
      <c r="CG190" s="68"/>
      <c r="CH190" s="68"/>
      <c r="CI190" s="8"/>
      <c r="CJ190" s="8"/>
      <c r="CK190" s="8"/>
      <c r="CL190" s="8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</row>
    <row r="191" spans="2:120" ht="18" customHeight="1">
      <c r="B191" s="141">
        <v>41</v>
      </c>
      <c r="C191" s="142"/>
      <c r="D191" s="145">
        <v>5</v>
      </c>
      <c r="E191" s="146"/>
      <c r="F191" s="146"/>
      <c r="G191" s="142"/>
      <c r="H191" s="149">
        <v>0.7291666666666666</v>
      </c>
      <c r="I191" s="150"/>
      <c r="J191" s="150"/>
      <c r="K191" s="151"/>
      <c r="L191" s="155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64" t="s">
        <v>11</v>
      </c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7"/>
      <c r="BC191" s="158"/>
      <c r="BD191" s="159"/>
      <c r="BE191" s="159"/>
      <c r="BF191" s="129"/>
      <c r="BG191" s="129"/>
      <c r="BH191" s="130"/>
      <c r="BI191" s="131"/>
      <c r="BJ191" s="131"/>
      <c r="BK191" s="132"/>
      <c r="BL191" s="5"/>
      <c r="BM191" s="5"/>
      <c r="BN191" s="5"/>
      <c r="BS191" s="67"/>
      <c r="BT191" s="67"/>
      <c r="BU191" s="67"/>
      <c r="BV191" s="67"/>
      <c r="BW191" s="67"/>
      <c r="BX191" s="4"/>
      <c r="BY191" s="4"/>
      <c r="BZ191" s="4"/>
      <c r="CA191" s="4"/>
      <c r="CB191" s="48"/>
      <c r="CC191" s="68"/>
      <c r="CD191" s="68"/>
      <c r="CE191" s="68"/>
      <c r="CF191" s="68"/>
      <c r="CG191" s="68"/>
      <c r="CH191" s="68"/>
      <c r="CI191" s="8"/>
      <c r="CJ191" s="8"/>
      <c r="CK191" s="8"/>
      <c r="CL191" s="8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</row>
    <row r="192" spans="2:120" ht="18" customHeight="1" thickBot="1">
      <c r="B192" s="143"/>
      <c r="C192" s="144"/>
      <c r="D192" s="147"/>
      <c r="E192" s="148"/>
      <c r="F192" s="148"/>
      <c r="G192" s="144"/>
      <c r="H192" s="152"/>
      <c r="I192" s="153"/>
      <c r="J192" s="153"/>
      <c r="K192" s="154"/>
      <c r="L192" s="133" t="s">
        <v>91</v>
      </c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65"/>
      <c r="AH192" s="134" t="s">
        <v>105</v>
      </c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5"/>
      <c r="BC192" s="136"/>
      <c r="BD192" s="137"/>
      <c r="BE192" s="137"/>
      <c r="BF192" s="137"/>
      <c r="BG192" s="137"/>
      <c r="BH192" s="138"/>
      <c r="BI192" s="139"/>
      <c r="BJ192" s="139"/>
      <c r="BK192" s="140"/>
      <c r="BL192" s="5"/>
      <c r="BM192" s="5"/>
      <c r="BN192" s="5"/>
      <c r="BS192" s="67"/>
      <c r="BT192" s="67"/>
      <c r="BU192" s="67"/>
      <c r="BV192" s="67"/>
      <c r="BW192" s="67"/>
      <c r="BX192" s="4"/>
      <c r="BY192" s="4"/>
      <c r="BZ192" s="4"/>
      <c r="CA192" s="4"/>
      <c r="CB192" s="48"/>
      <c r="CC192" s="68"/>
      <c r="CD192" s="68"/>
      <c r="CE192" s="68"/>
      <c r="CF192" s="67"/>
      <c r="CG192" s="67"/>
      <c r="CH192" s="67"/>
      <c r="CI192" s="69"/>
      <c r="CJ192" s="69"/>
      <c r="CK192" s="69"/>
      <c r="CL192" s="69"/>
      <c r="CM192" s="9"/>
      <c r="CN192" s="9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</row>
    <row r="193" spans="60:120" ht="18" customHeight="1" thickBot="1">
      <c r="BH193" s="1"/>
      <c r="BI193" s="1"/>
      <c r="BJ193" s="7"/>
      <c r="BK193" s="66"/>
      <c r="BL193" s="7"/>
      <c r="BM193" s="7"/>
      <c r="BN193" s="5"/>
      <c r="BS193" s="67"/>
      <c r="BT193" s="67"/>
      <c r="BU193" s="67"/>
      <c r="BV193" s="67"/>
      <c r="BW193" s="67"/>
      <c r="BX193" s="4"/>
      <c r="BY193" s="4"/>
      <c r="BZ193" s="4"/>
      <c r="CA193" s="4"/>
      <c r="CB193" s="4"/>
      <c r="CC193" s="67"/>
      <c r="CD193" s="67"/>
      <c r="CE193" s="68"/>
      <c r="CF193" s="68"/>
      <c r="CG193" s="68"/>
      <c r="CH193" s="68"/>
      <c r="CI193" s="68"/>
      <c r="CJ193" s="68"/>
      <c r="CK193" s="68"/>
      <c r="CL193" s="8"/>
      <c r="CM193" s="8"/>
      <c r="CN193" s="8"/>
      <c r="CO193" s="8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</row>
    <row r="194" spans="2:120" ht="18" customHeight="1" thickBot="1">
      <c r="B194" s="160" t="s">
        <v>6</v>
      </c>
      <c r="C194" s="161"/>
      <c r="D194" s="162" t="s">
        <v>15</v>
      </c>
      <c r="E194" s="163"/>
      <c r="F194" s="163"/>
      <c r="G194" s="164"/>
      <c r="H194" s="162" t="s">
        <v>46</v>
      </c>
      <c r="I194" s="163"/>
      <c r="J194" s="163"/>
      <c r="K194" s="164"/>
      <c r="L194" s="162" t="s">
        <v>89</v>
      </c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4"/>
      <c r="BC194" s="165" t="s">
        <v>9</v>
      </c>
      <c r="BD194" s="165"/>
      <c r="BE194" s="165"/>
      <c r="BF194" s="165"/>
      <c r="BG194" s="162"/>
      <c r="BH194" s="166"/>
      <c r="BI194" s="167"/>
      <c r="BJ194" s="167"/>
      <c r="BK194" s="168"/>
      <c r="BL194" s="5"/>
      <c r="BM194" s="5"/>
      <c r="BN194" s="5"/>
      <c r="BS194" s="67"/>
      <c r="BT194" s="67"/>
      <c r="BU194" s="67"/>
      <c r="BV194" s="67"/>
      <c r="BW194" s="67"/>
      <c r="BX194" s="4"/>
      <c r="BY194" s="4"/>
      <c r="BZ194" s="4"/>
      <c r="CA194" s="4"/>
      <c r="CB194" s="48"/>
      <c r="CC194" s="68"/>
      <c r="CD194" s="68"/>
      <c r="CE194" s="68"/>
      <c r="CF194" s="68"/>
      <c r="CG194" s="68"/>
      <c r="CH194" s="68"/>
      <c r="CI194" s="8"/>
      <c r="CJ194" s="8"/>
      <c r="CK194" s="8"/>
      <c r="CL194" s="8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</row>
    <row r="195" spans="2:120" ht="18" customHeight="1">
      <c r="B195" s="141">
        <v>42</v>
      </c>
      <c r="C195" s="142"/>
      <c r="D195" s="145">
        <v>6</v>
      </c>
      <c r="E195" s="146"/>
      <c r="F195" s="146"/>
      <c r="G195" s="142"/>
      <c r="H195" s="149">
        <v>0.7291666666666666</v>
      </c>
      <c r="I195" s="150"/>
      <c r="J195" s="150"/>
      <c r="K195" s="151"/>
      <c r="L195" s="155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64" t="s">
        <v>11</v>
      </c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7"/>
      <c r="BC195" s="158"/>
      <c r="BD195" s="159"/>
      <c r="BE195" s="159"/>
      <c r="BF195" s="129"/>
      <c r="BG195" s="129"/>
      <c r="BH195" s="130"/>
      <c r="BI195" s="131"/>
      <c r="BJ195" s="131"/>
      <c r="BK195" s="132"/>
      <c r="BL195" s="5"/>
      <c r="BM195" s="5"/>
      <c r="BN195" s="5"/>
      <c r="BS195" s="67"/>
      <c r="BT195" s="67"/>
      <c r="BU195" s="67"/>
      <c r="BV195" s="67"/>
      <c r="BW195" s="67"/>
      <c r="BX195" s="4"/>
      <c r="BY195" s="4"/>
      <c r="BZ195" s="4"/>
      <c r="CA195" s="4"/>
      <c r="CB195" s="48"/>
      <c r="CC195" s="68"/>
      <c r="CD195" s="68"/>
      <c r="CE195" s="68"/>
      <c r="CF195" s="68"/>
      <c r="CG195" s="68"/>
      <c r="CH195" s="68"/>
      <c r="CI195" s="8"/>
      <c r="CJ195" s="8"/>
      <c r="CK195" s="8"/>
      <c r="CL195" s="8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</row>
    <row r="196" spans="2:120" ht="18" customHeight="1" thickBot="1">
      <c r="B196" s="143"/>
      <c r="C196" s="144"/>
      <c r="D196" s="147"/>
      <c r="E196" s="148"/>
      <c r="F196" s="148"/>
      <c r="G196" s="144"/>
      <c r="H196" s="152"/>
      <c r="I196" s="153"/>
      <c r="J196" s="153"/>
      <c r="K196" s="154"/>
      <c r="L196" s="133" t="s">
        <v>93</v>
      </c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65"/>
      <c r="AH196" s="134" t="s">
        <v>106</v>
      </c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5"/>
      <c r="BC196" s="136"/>
      <c r="BD196" s="137"/>
      <c r="BE196" s="137"/>
      <c r="BF196" s="137"/>
      <c r="BG196" s="137"/>
      <c r="BH196" s="138"/>
      <c r="BI196" s="139"/>
      <c r="BJ196" s="139"/>
      <c r="BK196" s="140"/>
      <c r="BL196" s="5"/>
      <c r="BM196" s="5"/>
      <c r="BN196" s="5"/>
      <c r="BS196" s="67"/>
      <c r="BT196" s="67"/>
      <c r="BU196" s="67"/>
      <c r="BV196" s="67"/>
      <c r="BW196" s="67"/>
      <c r="BX196" s="4"/>
      <c r="BY196" s="4"/>
      <c r="BZ196" s="4"/>
      <c r="CA196" s="4"/>
      <c r="CB196" s="48"/>
      <c r="CC196" s="68"/>
      <c r="CD196" s="68"/>
      <c r="CE196" s="68"/>
      <c r="CF196" s="67"/>
      <c r="CG196" s="67"/>
      <c r="CH196" s="67"/>
      <c r="CI196" s="69"/>
      <c r="CJ196" s="69"/>
      <c r="CK196" s="69"/>
      <c r="CL196" s="69"/>
      <c r="CM196" s="9"/>
      <c r="CN196" s="9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</row>
    <row r="197" spans="60:120" ht="18" customHeight="1" thickBot="1">
      <c r="BH197" s="1"/>
      <c r="BI197" s="1"/>
      <c r="BJ197" s="7"/>
      <c r="BK197" s="66"/>
      <c r="BL197" s="7"/>
      <c r="BM197" s="7"/>
      <c r="BN197" s="5"/>
      <c r="BS197" s="67"/>
      <c r="BT197" s="67"/>
      <c r="BU197" s="67"/>
      <c r="BV197" s="67"/>
      <c r="BW197" s="67"/>
      <c r="BX197" s="4"/>
      <c r="BY197" s="4"/>
      <c r="BZ197" s="4"/>
      <c r="CA197" s="4"/>
      <c r="CB197" s="4"/>
      <c r="CC197" s="67"/>
      <c r="CD197" s="67"/>
      <c r="CE197" s="68"/>
      <c r="CF197" s="68"/>
      <c r="CG197" s="68"/>
      <c r="CH197" s="68"/>
      <c r="CI197" s="68"/>
      <c r="CJ197" s="68"/>
      <c r="CK197" s="68"/>
      <c r="CL197" s="8"/>
      <c r="CM197" s="8"/>
      <c r="CN197" s="8"/>
      <c r="CO197" s="8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</row>
    <row r="198" spans="2:120" ht="18" customHeight="1" thickBot="1">
      <c r="B198" s="323" t="s">
        <v>6</v>
      </c>
      <c r="C198" s="324"/>
      <c r="D198" s="325" t="s">
        <v>15</v>
      </c>
      <c r="E198" s="326"/>
      <c r="F198" s="326"/>
      <c r="G198" s="324"/>
      <c r="H198" s="325" t="s">
        <v>46</v>
      </c>
      <c r="I198" s="326"/>
      <c r="J198" s="326"/>
      <c r="K198" s="324"/>
      <c r="L198" s="325" t="s">
        <v>30</v>
      </c>
      <c r="M198" s="326"/>
      <c r="N198" s="326"/>
      <c r="O198" s="326"/>
      <c r="P198" s="326"/>
      <c r="Q198" s="326"/>
      <c r="R198" s="326"/>
      <c r="S198" s="326"/>
      <c r="T198" s="326"/>
      <c r="U198" s="326"/>
      <c r="V198" s="326"/>
      <c r="W198" s="326"/>
      <c r="X198" s="326"/>
      <c r="Y198" s="326"/>
      <c r="Z198" s="326"/>
      <c r="AA198" s="326"/>
      <c r="AB198" s="326"/>
      <c r="AC198" s="326"/>
      <c r="AD198" s="326"/>
      <c r="AE198" s="326"/>
      <c r="AF198" s="326"/>
      <c r="AG198" s="326"/>
      <c r="AH198" s="326"/>
      <c r="AI198" s="326"/>
      <c r="AJ198" s="326"/>
      <c r="AK198" s="326"/>
      <c r="AL198" s="326"/>
      <c r="AM198" s="326"/>
      <c r="AN198" s="326"/>
      <c r="AO198" s="326"/>
      <c r="AP198" s="326"/>
      <c r="AQ198" s="326"/>
      <c r="AR198" s="326"/>
      <c r="AS198" s="326"/>
      <c r="AT198" s="326"/>
      <c r="AU198" s="326"/>
      <c r="AV198" s="326"/>
      <c r="AW198" s="326"/>
      <c r="AX198" s="326"/>
      <c r="AY198" s="326"/>
      <c r="AZ198" s="326"/>
      <c r="BA198" s="326"/>
      <c r="BB198" s="324"/>
      <c r="BC198" s="325" t="s">
        <v>9</v>
      </c>
      <c r="BD198" s="326"/>
      <c r="BE198" s="326"/>
      <c r="BF198" s="326"/>
      <c r="BG198" s="326"/>
      <c r="BH198" s="381"/>
      <c r="BI198" s="382"/>
      <c r="BJ198" s="382"/>
      <c r="BK198" s="383"/>
      <c r="BL198" s="5"/>
      <c r="BM198" s="5"/>
      <c r="BN198" s="5"/>
      <c r="BS198" s="67"/>
      <c r="BT198" s="67"/>
      <c r="BU198" s="67"/>
      <c r="BV198" s="67"/>
      <c r="BW198" s="67"/>
      <c r="BX198" s="4"/>
      <c r="BY198" s="4"/>
      <c r="BZ198" s="4"/>
      <c r="CA198" s="4"/>
      <c r="CB198" s="48"/>
      <c r="CC198" s="68"/>
      <c r="CD198" s="68"/>
      <c r="CE198" s="68"/>
      <c r="CF198" s="68"/>
      <c r="CG198" s="68"/>
      <c r="CH198" s="68"/>
      <c r="CI198" s="8"/>
      <c r="CJ198" s="8"/>
      <c r="CK198" s="8"/>
      <c r="CL198" s="8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</row>
    <row r="199" spans="2:120" ht="18" customHeight="1">
      <c r="B199" s="141">
        <v>43</v>
      </c>
      <c r="C199" s="142"/>
      <c r="D199" s="145">
        <v>6</v>
      </c>
      <c r="E199" s="146"/>
      <c r="F199" s="146"/>
      <c r="G199" s="142"/>
      <c r="H199" s="149">
        <v>0.7395833333333334</v>
      </c>
      <c r="I199" s="150"/>
      <c r="J199" s="150"/>
      <c r="K199" s="151"/>
      <c r="L199" s="155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64" t="s">
        <v>11</v>
      </c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7"/>
      <c r="BC199" s="158"/>
      <c r="BD199" s="159"/>
      <c r="BE199" s="159"/>
      <c r="BF199" s="129"/>
      <c r="BG199" s="129"/>
      <c r="BH199" s="130"/>
      <c r="BI199" s="131"/>
      <c r="BJ199" s="131"/>
      <c r="BK199" s="132"/>
      <c r="BL199" s="5"/>
      <c r="BM199" s="5"/>
      <c r="BN199" s="5"/>
      <c r="BS199" s="67"/>
      <c r="BT199" s="67"/>
      <c r="BU199" s="67"/>
      <c r="BV199" s="67"/>
      <c r="BW199" s="67"/>
      <c r="BX199" s="4"/>
      <c r="BY199" s="4"/>
      <c r="BZ199" s="4"/>
      <c r="CA199" s="4"/>
      <c r="CB199" s="48"/>
      <c r="CC199" s="68"/>
      <c r="CD199" s="68"/>
      <c r="CE199" s="68"/>
      <c r="CF199" s="68"/>
      <c r="CG199" s="68"/>
      <c r="CH199" s="68"/>
      <c r="CI199" s="8"/>
      <c r="CJ199" s="8"/>
      <c r="CK199" s="8"/>
      <c r="CL199" s="8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</row>
    <row r="200" spans="2:120" ht="18" customHeight="1" thickBot="1">
      <c r="B200" s="143"/>
      <c r="C200" s="144"/>
      <c r="D200" s="147"/>
      <c r="E200" s="148"/>
      <c r="F200" s="148"/>
      <c r="G200" s="144"/>
      <c r="H200" s="152"/>
      <c r="I200" s="153"/>
      <c r="J200" s="153"/>
      <c r="K200" s="154"/>
      <c r="L200" s="133" t="s">
        <v>31</v>
      </c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65"/>
      <c r="AH200" s="134" t="s">
        <v>32</v>
      </c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5"/>
      <c r="BC200" s="136"/>
      <c r="BD200" s="137"/>
      <c r="BE200" s="137"/>
      <c r="BF200" s="137"/>
      <c r="BG200" s="137"/>
      <c r="BH200" s="138"/>
      <c r="BI200" s="139"/>
      <c r="BJ200" s="139"/>
      <c r="BK200" s="140"/>
      <c r="BL200" s="5"/>
      <c r="BM200" s="5"/>
      <c r="BN200" s="5"/>
      <c r="BS200" s="67"/>
      <c r="BT200" s="67"/>
      <c r="BU200" s="67"/>
      <c r="BV200" s="67"/>
      <c r="BW200" s="67"/>
      <c r="BX200" s="4"/>
      <c r="BY200" s="4"/>
      <c r="BZ200" s="4"/>
      <c r="CA200" s="4"/>
      <c r="CB200" s="48"/>
      <c r="CC200" s="68"/>
      <c r="CD200" s="68"/>
      <c r="CE200" s="68"/>
      <c r="CF200" s="67"/>
      <c r="CG200" s="67"/>
      <c r="CH200" s="67"/>
      <c r="CI200" s="69"/>
      <c r="CJ200" s="69"/>
      <c r="CK200" s="69"/>
      <c r="CL200" s="69"/>
      <c r="CM200" s="9"/>
      <c r="CN200" s="9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</row>
    <row r="201" spans="60:129" ht="18" customHeight="1" thickBot="1">
      <c r="BH201" s="1"/>
      <c r="BI201" s="1"/>
      <c r="BJ201" s="7"/>
      <c r="BK201" s="66"/>
      <c r="BL201" s="5"/>
      <c r="BM201" s="7"/>
      <c r="BN201" s="7"/>
      <c r="BO201" s="7"/>
      <c r="BP201" s="7"/>
      <c r="BQ201" s="7"/>
      <c r="BS201" s="3"/>
      <c r="BT201" s="3"/>
      <c r="BU201" s="3"/>
      <c r="BX201" s="4"/>
      <c r="BY201" s="4"/>
      <c r="BZ201" s="4"/>
      <c r="CA201" s="4"/>
      <c r="CB201" s="4"/>
      <c r="CC201" s="3"/>
      <c r="CD201" s="3"/>
      <c r="CE201" s="3"/>
      <c r="CF201" s="3"/>
      <c r="CG201" s="3"/>
      <c r="CH201" s="3"/>
      <c r="CI201" s="6"/>
      <c r="CJ201" s="6"/>
      <c r="CK201" s="6"/>
      <c r="CL201" s="6"/>
      <c r="CM201" s="3"/>
      <c r="CN201" s="3"/>
      <c r="CO201" s="3"/>
      <c r="CP201" s="70"/>
      <c r="CQ201" s="70"/>
      <c r="CR201" s="70"/>
      <c r="CS201" s="70"/>
      <c r="CT201" s="70"/>
      <c r="CU201" s="70"/>
      <c r="DP201" s="7"/>
      <c r="DQ201" s="7"/>
      <c r="DR201" s="7"/>
      <c r="DS201" s="7"/>
      <c r="DT201" s="7"/>
      <c r="DU201" s="7"/>
      <c r="DV201" s="7"/>
      <c r="DW201" s="7"/>
      <c r="DX201" s="7"/>
      <c r="DY201" s="8"/>
    </row>
    <row r="202" spans="2:124" ht="18" customHeight="1" thickBot="1">
      <c r="B202" s="323" t="s">
        <v>6</v>
      </c>
      <c r="C202" s="324"/>
      <c r="D202" s="325" t="s">
        <v>15</v>
      </c>
      <c r="E202" s="326"/>
      <c r="F202" s="326"/>
      <c r="G202" s="324"/>
      <c r="H202" s="325" t="s">
        <v>46</v>
      </c>
      <c r="I202" s="326"/>
      <c r="J202" s="326"/>
      <c r="K202" s="324"/>
      <c r="L202" s="325" t="s">
        <v>33</v>
      </c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Z202" s="326"/>
      <c r="AA202" s="326"/>
      <c r="AB202" s="326"/>
      <c r="AC202" s="326"/>
      <c r="AD202" s="326"/>
      <c r="AE202" s="326"/>
      <c r="AF202" s="326"/>
      <c r="AG202" s="326"/>
      <c r="AH202" s="326"/>
      <c r="AI202" s="326"/>
      <c r="AJ202" s="326"/>
      <c r="AK202" s="326"/>
      <c r="AL202" s="326"/>
      <c r="AM202" s="326"/>
      <c r="AN202" s="326"/>
      <c r="AO202" s="326"/>
      <c r="AP202" s="326"/>
      <c r="AQ202" s="326"/>
      <c r="AR202" s="326"/>
      <c r="AS202" s="326"/>
      <c r="AT202" s="326"/>
      <c r="AU202" s="326"/>
      <c r="AV202" s="326"/>
      <c r="AW202" s="326"/>
      <c r="AX202" s="326"/>
      <c r="AY202" s="326"/>
      <c r="AZ202" s="326"/>
      <c r="BA202" s="326"/>
      <c r="BB202" s="324"/>
      <c r="BC202" s="325" t="s">
        <v>9</v>
      </c>
      <c r="BD202" s="326"/>
      <c r="BE202" s="326"/>
      <c r="BF202" s="326"/>
      <c r="BG202" s="326"/>
      <c r="BH202" s="381"/>
      <c r="BI202" s="382"/>
      <c r="BJ202" s="382"/>
      <c r="BK202" s="383"/>
      <c r="BL202" s="5"/>
      <c r="BM202" s="5"/>
      <c r="BN202" s="5"/>
      <c r="BS202" s="3"/>
      <c r="BT202" s="3"/>
      <c r="BU202" s="3"/>
      <c r="BX202" s="4"/>
      <c r="BY202" s="4"/>
      <c r="BZ202" s="4"/>
      <c r="CA202" s="4"/>
      <c r="CB202" s="4"/>
      <c r="CC202" s="3"/>
      <c r="CG202" s="6"/>
      <c r="CH202" s="3"/>
      <c r="CI202" s="3"/>
      <c r="CJ202" s="71"/>
      <c r="CK202" s="70"/>
      <c r="CL202" s="70"/>
      <c r="CM202" s="70"/>
      <c r="CN202" s="70"/>
      <c r="CO202" s="70"/>
      <c r="CP202" s="70"/>
      <c r="CQ202" s="2"/>
      <c r="CR202" s="2"/>
      <c r="DP202" s="7"/>
      <c r="DQ202" s="7"/>
      <c r="DR202" s="7"/>
      <c r="DS202" s="7"/>
      <c r="DT202" s="8"/>
    </row>
    <row r="203" spans="2:124" ht="18" customHeight="1">
      <c r="B203" s="141">
        <v>44</v>
      </c>
      <c r="C203" s="142"/>
      <c r="D203" s="145">
        <v>4</v>
      </c>
      <c r="E203" s="146"/>
      <c r="F203" s="146"/>
      <c r="G203" s="142"/>
      <c r="H203" s="149">
        <v>0.7395833333333334</v>
      </c>
      <c r="I203" s="150"/>
      <c r="J203" s="150"/>
      <c r="K203" s="151"/>
      <c r="L203" s="155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64" t="s">
        <v>11</v>
      </c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7"/>
      <c r="BC203" s="158"/>
      <c r="BD203" s="159"/>
      <c r="BE203" s="159"/>
      <c r="BF203" s="129"/>
      <c r="BG203" s="129"/>
      <c r="BH203" s="130"/>
      <c r="BI203" s="131"/>
      <c r="BJ203" s="131"/>
      <c r="BK203" s="132"/>
      <c r="BL203" s="5"/>
      <c r="BM203" s="5"/>
      <c r="BN203" s="5"/>
      <c r="BS203" s="3"/>
      <c r="BT203" s="3"/>
      <c r="BU203" s="3"/>
      <c r="BX203" s="4"/>
      <c r="BY203" s="4"/>
      <c r="BZ203" s="4"/>
      <c r="CA203" s="4"/>
      <c r="CB203" s="4"/>
      <c r="CC203" s="3"/>
      <c r="CG203" s="6"/>
      <c r="CH203" s="3"/>
      <c r="CI203" s="3"/>
      <c r="CJ203" s="71"/>
      <c r="CK203" s="70"/>
      <c r="CL203" s="70"/>
      <c r="CM203" s="70"/>
      <c r="CN203" s="70"/>
      <c r="CO203" s="70"/>
      <c r="CP203" s="70"/>
      <c r="CQ203" s="2"/>
      <c r="CR203" s="2"/>
      <c r="DP203" s="7"/>
      <c r="DQ203" s="7"/>
      <c r="DR203" s="7"/>
      <c r="DS203" s="7"/>
      <c r="DT203" s="8"/>
    </row>
    <row r="204" spans="2:124" ht="18" customHeight="1" thickBot="1">
      <c r="B204" s="143"/>
      <c r="C204" s="144"/>
      <c r="D204" s="147"/>
      <c r="E204" s="148"/>
      <c r="F204" s="148"/>
      <c r="G204" s="144"/>
      <c r="H204" s="152"/>
      <c r="I204" s="153"/>
      <c r="J204" s="153"/>
      <c r="K204" s="154"/>
      <c r="L204" s="133" t="s">
        <v>34</v>
      </c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65"/>
      <c r="AH204" s="134" t="s">
        <v>35</v>
      </c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5"/>
      <c r="BC204" s="136"/>
      <c r="BD204" s="137"/>
      <c r="BE204" s="137"/>
      <c r="BF204" s="137"/>
      <c r="BG204" s="137"/>
      <c r="BH204" s="138"/>
      <c r="BI204" s="139"/>
      <c r="BJ204" s="139"/>
      <c r="BK204" s="140"/>
      <c r="BL204" s="5"/>
      <c r="BM204" s="5"/>
      <c r="BN204" s="5"/>
      <c r="BS204" s="3"/>
      <c r="BT204" s="3"/>
      <c r="BU204" s="3"/>
      <c r="BX204" s="4"/>
      <c r="BY204" s="4"/>
      <c r="BZ204" s="4"/>
      <c r="CA204" s="4"/>
      <c r="CB204" s="4"/>
      <c r="CC204" s="3"/>
      <c r="CG204" s="6"/>
      <c r="CH204" s="6"/>
      <c r="CI204" s="6"/>
      <c r="CJ204" s="6"/>
      <c r="CM204" s="2"/>
      <c r="CN204" s="2"/>
      <c r="CO204" s="2"/>
      <c r="CP204" s="2"/>
      <c r="CQ204" s="2"/>
      <c r="CR204" s="2"/>
      <c r="DP204" s="7"/>
      <c r="DQ204" s="7"/>
      <c r="DR204" s="7"/>
      <c r="DS204" s="7"/>
      <c r="DT204" s="8"/>
    </row>
    <row r="205" spans="60:123" ht="18" customHeight="1">
      <c r="BH205" s="1"/>
      <c r="BI205" s="5"/>
      <c r="BJ205" s="5"/>
      <c r="BK205" s="5"/>
      <c r="BL205" s="5"/>
      <c r="BM205" s="5"/>
      <c r="BN205" s="5"/>
      <c r="BO205" s="3"/>
      <c r="BP205" s="3"/>
      <c r="BQ205" s="3"/>
      <c r="BR205" s="3"/>
      <c r="BS205" s="3"/>
      <c r="BT205" s="4"/>
      <c r="BU205" s="4"/>
      <c r="BV205" s="4"/>
      <c r="BW205" s="4"/>
      <c r="BX205" s="4"/>
      <c r="BZ205" s="3"/>
      <c r="CA205" s="3"/>
      <c r="CB205" s="3"/>
      <c r="CG205" s="6"/>
      <c r="CH205" s="6"/>
      <c r="CI205" s="6"/>
      <c r="CM205" s="2"/>
      <c r="CN205" s="2"/>
      <c r="CO205" s="2"/>
      <c r="CP205" s="2"/>
      <c r="CQ205" s="2"/>
      <c r="DP205" s="7"/>
      <c r="DQ205" s="7"/>
      <c r="DR205" s="7"/>
      <c r="DS205" s="8"/>
    </row>
    <row r="206" spans="1:92" ht="18" customHeight="1">
      <c r="A206" s="41"/>
      <c r="B206" s="46" t="s">
        <v>36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5"/>
      <c r="BJ206" s="5"/>
      <c r="BK206" s="5"/>
      <c r="BL206" s="5"/>
      <c r="BM206" s="5"/>
      <c r="BN206" s="5"/>
      <c r="BO206" s="3"/>
      <c r="BP206" s="3"/>
      <c r="BQ206" s="3"/>
      <c r="BR206" s="3"/>
      <c r="BS206" s="3"/>
      <c r="BT206" s="4"/>
      <c r="BU206" s="4"/>
      <c r="BV206" s="4"/>
      <c r="BW206" s="4"/>
      <c r="BX206" s="4"/>
      <c r="CM206" s="2"/>
      <c r="CN206" s="2"/>
    </row>
    <row r="207" spans="60:92" ht="18" customHeight="1" thickBot="1">
      <c r="BH207" s="1"/>
      <c r="BI207" s="5"/>
      <c r="BJ207" s="5"/>
      <c r="BK207" s="5"/>
      <c r="BL207" s="5"/>
      <c r="BM207" s="5"/>
      <c r="BN207" s="5"/>
      <c r="BO207" s="3"/>
      <c r="BP207" s="3"/>
      <c r="BQ207" s="3"/>
      <c r="BR207" s="3"/>
      <c r="BS207" s="3"/>
      <c r="BT207" s="4"/>
      <c r="BU207" s="4"/>
      <c r="BV207" s="4"/>
      <c r="BW207" s="4"/>
      <c r="BX207" s="4"/>
      <c r="CM207" s="2"/>
      <c r="CN207" s="2"/>
    </row>
    <row r="208" spans="9:92" ht="18" customHeight="1">
      <c r="I208" s="340" t="s">
        <v>37</v>
      </c>
      <c r="J208" s="341"/>
      <c r="K208" s="341"/>
      <c r="L208" s="236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7"/>
      <c r="AV208" s="72"/>
      <c r="BF208" s="2"/>
      <c r="BG208" s="3"/>
      <c r="BH208" s="3"/>
      <c r="BI208" s="5"/>
      <c r="BJ208" s="5"/>
      <c r="BK208" s="5"/>
      <c r="BL208" s="5"/>
      <c r="BM208" s="5"/>
      <c r="BN208" s="5"/>
      <c r="BO208" s="3"/>
      <c r="BP208" s="3"/>
      <c r="BQ208" s="3"/>
      <c r="BR208" s="3"/>
      <c r="BS208" s="3"/>
      <c r="BT208" s="4"/>
      <c r="BU208" s="4"/>
      <c r="BV208" s="4"/>
      <c r="BW208" s="4"/>
      <c r="BX208" s="4"/>
      <c r="CM208" s="2"/>
      <c r="CN208" s="2"/>
    </row>
    <row r="209" spans="9:92" ht="18" customHeight="1">
      <c r="I209" s="338" t="s">
        <v>38</v>
      </c>
      <c r="J209" s="339"/>
      <c r="K209" s="339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  <c r="AA209" s="234"/>
      <c r="AB209" s="234"/>
      <c r="AC209" s="234"/>
      <c r="AD209" s="234"/>
      <c r="AE209" s="234"/>
      <c r="AF209" s="235"/>
      <c r="AV209" s="72"/>
      <c r="BF209" s="2"/>
      <c r="BG209" s="3"/>
      <c r="BH209" s="3"/>
      <c r="BI209" s="5"/>
      <c r="BJ209" s="5"/>
      <c r="BK209" s="5"/>
      <c r="BL209" s="5"/>
      <c r="BM209" s="5"/>
      <c r="BN209" s="5"/>
      <c r="BO209" s="3"/>
      <c r="BP209" s="3"/>
      <c r="BQ209" s="3"/>
      <c r="BR209" s="3"/>
      <c r="BS209" s="3"/>
      <c r="BT209" s="4"/>
      <c r="BU209" s="4"/>
      <c r="BV209" s="4"/>
      <c r="BW209" s="4"/>
      <c r="BX209" s="4"/>
      <c r="CM209" s="2"/>
      <c r="CN209" s="2"/>
    </row>
    <row r="210" spans="9:92" ht="18" customHeight="1">
      <c r="I210" s="338" t="s">
        <v>39</v>
      </c>
      <c r="J210" s="339"/>
      <c r="K210" s="339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5"/>
      <c r="AV210" s="72"/>
      <c r="BF210" s="2"/>
      <c r="BG210" s="3"/>
      <c r="BH210" s="3"/>
      <c r="BI210" s="5"/>
      <c r="BJ210" s="5"/>
      <c r="BK210" s="5"/>
      <c r="BL210" s="5"/>
      <c r="BM210" s="5"/>
      <c r="BN210" s="5"/>
      <c r="BO210" s="3"/>
      <c r="BP210" s="3"/>
      <c r="BQ210" s="3"/>
      <c r="BR210" s="3"/>
      <c r="BS210" s="3"/>
      <c r="BT210" s="4"/>
      <c r="BU210" s="4"/>
      <c r="BV210" s="4"/>
      <c r="BW210" s="4"/>
      <c r="BX210" s="4"/>
      <c r="CM210" s="2"/>
      <c r="CN210" s="2"/>
    </row>
    <row r="211" spans="9:92" ht="17.25" customHeight="1">
      <c r="I211" s="338" t="s">
        <v>40</v>
      </c>
      <c r="J211" s="339"/>
      <c r="K211" s="339"/>
      <c r="L211" s="234"/>
      <c r="M211" s="234"/>
      <c r="N211" s="234"/>
      <c r="O211" s="234"/>
      <c r="P211" s="234"/>
      <c r="Q211" s="234"/>
      <c r="R211" s="234"/>
      <c r="S211" s="234"/>
      <c r="T211" s="234"/>
      <c r="U211" s="234"/>
      <c r="V211" s="234"/>
      <c r="W211" s="234"/>
      <c r="X211" s="234"/>
      <c r="Y211" s="234"/>
      <c r="Z211" s="234"/>
      <c r="AA211" s="234"/>
      <c r="AB211" s="234"/>
      <c r="AC211" s="234"/>
      <c r="AD211" s="234"/>
      <c r="AE211" s="234"/>
      <c r="AF211" s="235"/>
      <c r="AV211" s="72"/>
      <c r="BF211" s="2"/>
      <c r="BG211" s="3"/>
      <c r="BH211" s="3"/>
      <c r="BI211" s="5"/>
      <c r="BJ211" s="5"/>
      <c r="BK211" s="5"/>
      <c r="BL211" s="5"/>
      <c r="BM211" s="5"/>
      <c r="BN211" s="5"/>
      <c r="BO211" s="3"/>
      <c r="BP211" s="3"/>
      <c r="BQ211" s="3"/>
      <c r="BR211" s="3"/>
      <c r="BS211" s="3"/>
      <c r="BT211" s="4"/>
      <c r="BU211" s="4"/>
      <c r="BV211" s="4"/>
      <c r="BW211" s="4"/>
      <c r="BX211" s="4"/>
      <c r="CM211" s="2"/>
      <c r="CN211" s="2"/>
    </row>
    <row r="212" spans="9:92" ht="17.25" customHeight="1">
      <c r="I212" s="338" t="s">
        <v>58</v>
      </c>
      <c r="J212" s="339"/>
      <c r="K212" s="339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5"/>
      <c r="AV212" s="72"/>
      <c r="BF212" s="2"/>
      <c r="BG212" s="3"/>
      <c r="BH212" s="3"/>
      <c r="BI212" s="5"/>
      <c r="BJ212" s="5"/>
      <c r="BK212" s="5"/>
      <c r="BL212" s="5"/>
      <c r="BM212" s="5"/>
      <c r="BN212" s="5"/>
      <c r="BO212" s="3"/>
      <c r="BP212" s="3"/>
      <c r="BQ212" s="3"/>
      <c r="BR212" s="3"/>
      <c r="BS212" s="3"/>
      <c r="BT212" s="4"/>
      <c r="BU212" s="4"/>
      <c r="BV212" s="4"/>
      <c r="BW212" s="4"/>
      <c r="BX212" s="4"/>
      <c r="CM212" s="2"/>
      <c r="CN212" s="2"/>
    </row>
    <row r="213" spans="9:92" ht="17.25" customHeight="1">
      <c r="I213" s="338" t="s">
        <v>59</v>
      </c>
      <c r="J213" s="339"/>
      <c r="K213" s="339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5"/>
      <c r="AV213" s="72"/>
      <c r="BF213" s="2"/>
      <c r="BG213" s="3"/>
      <c r="BH213" s="3"/>
      <c r="BI213" s="5"/>
      <c r="BJ213" s="5"/>
      <c r="BK213" s="5"/>
      <c r="BL213" s="5"/>
      <c r="BM213" s="5"/>
      <c r="BN213" s="5"/>
      <c r="BO213" s="3"/>
      <c r="BP213" s="3"/>
      <c r="BQ213" s="3"/>
      <c r="BR213" s="3"/>
      <c r="BS213" s="3"/>
      <c r="BT213" s="4"/>
      <c r="BU213" s="4"/>
      <c r="BV213" s="4"/>
      <c r="BW213" s="4"/>
      <c r="BX213" s="4"/>
      <c r="CM213" s="2"/>
      <c r="CN213" s="2"/>
    </row>
    <row r="214" spans="9:92" ht="17.25" customHeight="1">
      <c r="I214" s="338" t="s">
        <v>60</v>
      </c>
      <c r="J214" s="339"/>
      <c r="K214" s="339"/>
      <c r="L214" s="234"/>
      <c r="M214" s="234"/>
      <c r="N214" s="234"/>
      <c r="O214" s="234"/>
      <c r="P214" s="234"/>
      <c r="Q214" s="234"/>
      <c r="R214" s="234"/>
      <c r="S214" s="234"/>
      <c r="T214" s="234"/>
      <c r="U214" s="234"/>
      <c r="V214" s="234"/>
      <c r="W214" s="234"/>
      <c r="X214" s="234"/>
      <c r="Y214" s="234"/>
      <c r="Z214" s="234"/>
      <c r="AA214" s="234"/>
      <c r="AB214" s="234"/>
      <c r="AC214" s="234"/>
      <c r="AD214" s="234"/>
      <c r="AE214" s="234"/>
      <c r="AF214" s="235"/>
      <c r="AV214" s="72"/>
      <c r="BF214" s="2"/>
      <c r="BG214" s="3"/>
      <c r="BH214" s="3"/>
      <c r="BI214" s="5"/>
      <c r="BJ214" s="5"/>
      <c r="BK214" s="5"/>
      <c r="BL214" s="5"/>
      <c r="BM214" s="5"/>
      <c r="BN214" s="5"/>
      <c r="BO214" s="3"/>
      <c r="BP214" s="3"/>
      <c r="BQ214" s="3"/>
      <c r="BR214" s="3"/>
      <c r="BS214" s="3"/>
      <c r="BT214" s="4"/>
      <c r="BU214" s="4"/>
      <c r="BV214" s="4"/>
      <c r="BW214" s="4"/>
      <c r="BX214" s="4"/>
      <c r="CM214" s="2"/>
      <c r="CN214" s="2"/>
    </row>
    <row r="215" spans="9:92" ht="17.25" customHeight="1">
      <c r="I215" s="338" t="s">
        <v>61</v>
      </c>
      <c r="J215" s="339"/>
      <c r="K215" s="339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234"/>
      <c r="AC215" s="234"/>
      <c r="AD215" s="234"/>
      <c r="AE215" s="234"/>
      <c r="AF215" s="235"/>
      <c r="AV215" s="72"/>
      <c r="BF215" s="2"/>
      <c r="BG215" s="3"/>
      <c r="BH215" s="3"/>
      <c r="BI215" s="5"/>
      <c r="BJ215" s="5"/>
      <c r="BK215" s="5"/>
      <c r="BL215" s="5"/>
      <c r="BM215" s="5"/>
      <c r="BN215" s="5"/>
      <c r="BO215" s="3"/>
      <c r="BP215" s="3"/>
      <c r="BQ215" s="3"/>
      <c r="BR215" s="3"/>
      <c r="BS215" s="3"/>
      <c r="BT215" s="4"/>
      <c r="BU215" s="4"/>
      <c r="BV215" s="4"/>
      <c r="BW215" s="4"/>
      <c r="BX215" s="4"/>
      <c r="CM215" s="2"/>
      <c r="CN215" s="2"/>
    </row>
    <row r="216" spans="9:92" ht="17.25" customHeight="1">
      <c r="I216" s="338" t="s">
        <v>107</v>
      </c>
      <c r="J216" s="339"/>
      <c r="K216" s="339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5"/>
      <c r="AV216" s="72"/>
      <c r="BF216" s="2"/>
      <c r="BG216" s="3"/>
      <c r="BH216" s="3"/>
      <c r="BI216" s="5"/>
      <c r="BJ216" s="5"/>
      <c r="BK216" s="5"/>
      <c r="BL216" s="5"/>
      <c r="BM216" s="5"/>
      <c r="BN216" s="5"/>
      <c r="BO216" s="3"/>
      <c r="BP216" s="3"/>
      <c r="BQ216" s="3"/>
      <c r="BR216" s="3"/>
      <c r="BS216" s="3"/>
      <c r="BT216" s="4"/>
      <c r="BU216" s="4"/>
      <c r="BV216" s="4"/>
      <c r="BW216" s="4"/>
      <c r="BX216" s="4"/>
      <c r="CM216" s="2"/>
      <c r="CN216" s="2"/>
    </row>
    <row r="217" spans="9:92" ht="17.25" customHeight="1">
      <c r="I217" s="338" t="s">
        <v>108</v>
      </c>
      <c r="J217" s="339"/>
      <c r="K217" s="339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5"/>
      <c r="AV217" s="72"/>
      <c r="BF217" s="2"/>
      <c r="BG217" s="3"/>
      <c r="BH217" s="3"/>
      <c r="BI217" s="5"/>
      <c r="BJ217" s="5"/>
      <c r="BK217" s="5"/>
      <c r="BL217" s="5"/>
      <c r="BM217" s="5"/>
      <c r="BN217" s="5"/>
      <c r="BO217" s="3"/>
      <c r="BP217" s="3"/>
      <c r="BQ217" s="3"/>
      <c r="BR217" s="3"/>
      <c r="BS217" s="3"/>
      <c r="BT217" s="4"/>
      <c r="BU217" s="4"/>
      <c r="BV217" s="4"/>
      <c r="BW217" s="4"/>
      <c r="BX217" s="4"/>
      <c r="CM217" s="2"/>
      <c r="CN217" s="2"/>
    </row>
    <row r="218" spans="9:92" ht="17.25" customHeight="1">
      <c r="I218" s="338" t="s">
        <v>109</v>
      </c>
      <c r="J218" s="339"/>
      <c r="K218" s="339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5"/>
      <c r="AV218" s="72"/>
      <c r="BF218" s="2"/>
      <c r="BG218" s="3"/>
      <c r="BH218" s="3"/>
      <c r="BI218" s="5"/>
      <c r="BJ218" s="5"/>
      <c r="BK218" s="5"/>
      <c r="BL218" s="5"/>
      <c r="BM218" s="5"/>
      <c r="BN218" s="5"/>
      <c r="BO218" s="3"/>
      <c r="BP218" s="3"/>
      <c r="BQ218" s="3"/>
      <c r="BR218" s="3"/>
      <c r="BS218" s="3"/>
      <c r="BT218" s="4"/>
      <c r="BU218" s="4"/>
      <c r="BV218" s="4"/>
      <c r="BW218" s="4"/>
      <c r="BX218" s="4"/>
      <c r="CM218" s="2"/>
      <c r="CN218" s="2"/>
    </row>
    <row r="219" spans="9:92" ht="17.25" customHeight="1">
      <c r="I219" s="338" t="s">
        <v>110</v>
      </c>
      <c r="J219" s="339"/>
      <c r="K219" s="339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  <c r="W219" s="234"/>
      <c r="X219" s="234"/>
      <c r="Y219" s="234"/>
      <c r="Z219" s="234"/>
      <c r="AA219" s="234"/>
      <c r="AB219" s="234"/>
      <c r="AC219" s="234"/>
      <c r="AD219" s="234"/>
      <c r="AE219" s="234"/>
      <c r="AF219" s="235"/>
      <c r="AV219" s="72"/>
      <c r="BF219" s="2"/>
      <c r="BG219" s="3"/>
      <c r="BH219" s="3"/>
      <c r="BI219" s="5"/>
      <c r="BJ219" s="5"/>
      <c r="BK219" s="5"/>
      <c r="BL219" s="5"/>
      <c r="BM219" s="5"/>
      <c r="BN219" s="5"/>
      <c r="BO219" s="3"/>
      <c r="BP219" s="3"/>
      <c r="BQ219" s="3"/>
      <c r="BR219" s="3"/>
      <c r="BS219" s="3"/>
      <c r="BT219" s="4"/>
      <c r="BU219" s="4"/>
      <c r="BV219" s="4"/>
      <c r="BW219" s="4"/>
      <c r="BX219" s="4"/>
      <c r="CM219" s="2"/>
      <c r="CN219" s="2"/>
    </row>
    <row r="220" spans="9:92" ht="17.25" customHeight="1">
      <c r="I220" s="338" t="s">
        <v>111</v>
      </c>
      <c r="J220" s="339"/>
      <c r="K220" s="339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5"/>
      <c r="AV220" s="72"/>
      <c r="BF220" s="2"/>
      <c r="BG220" s="3"/>
      <c r="BH220" s="3"/>
      <c r="BI220" s="5"/>
      <c r="BJ220" s="5"/>
      <c r="BK220" s="5"/>
      <c r="BL220" s="5"/>
      <c r="BM220" s="5"/>
      <c r="BN220" s="5"/>
      <c r="BO220" s="3"/>
      <c r="BP220" s="3"/>
      <c r="BQ220" s="3"/>
      <c r="BR220" s="3"/>
      <c r="BS220" s="3"/>
      <c r="BT220" s="4"/>
      <c r="BU220" s="4"/>
      <c r="BV220" s="4"/>
      <c r="BW220" s="4"/>
      <c r="BX220" s="4"/>
      <c r="CM220" s="2"/>
      <c r="CN220" s="2"/>
    </row>
    <row r="221" spans="9:92" ht="17.25" customHeight="1">
      <c r="I221" s="338" t="s">
        <v>112</v>
      </c>
      <c r="J221" s="339"/>
      <c r="K221" s="339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4"/>
      <c r="AC221" s="234"/>
      <c r="AD221" s="234"/>
      <c r="AE221" s="234"/>
      <c r="AF221" s="235"/>
      <c r="AV221" s="72"/>
      <c r="BF221" s="2"/>
      <c r="BG221" s="3"/>
      <c r="BH221" s="3"/>
      <c r="BI221" s="5"/>
      <c r="BJ221" s="5"/>
      <c r="BK221" s="5"/>
      <c r="BL221" s="5"/>
      <c r="BM221" s="5"/>
      <c r="BN221" s="5"/>
      <c r="BO221" s="3"/>
      <c r="BP221" s="3"/>
      <c r="BQ221" s="3"/>
      <c r="BR221" s="3"/>
      <c r="BS221" s="3"/>
      <c r="BT221" s="4"/>
      <c r="BU221" s="4"/>
      <c r="BV221" s="4"/>
      <c r="BW221" s="4"/>
      <c r="BX221" s="4"/>
      <c r="CM221" s="2"/>
      <c r="CN221" s="2"/>
    </row>
    <row r="222" spans="9:92" ht="17.25" customHeight="1">
      <c r="I222" s="338" t="s">
        <v>113</v>
      </c>
      <c r="J222" s="339"/>
      <c r="K222" s="339"/>
      <c r="L222" s="234"/>
      <c r="M222" s="234"/>
      <c r="N222" s="234"/>
      <c r="O222" s="234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  <c r="AA222" s="234"/>
      <c r="AB222" s="234"/>
      <c r="AC222" s="234"/>
      <c r="AD222" s="234"/>
      <c r="AE222" s="234"/>
      <c r="AF222" s="235"/>
      <c r="AV222" s="72"/>
      <c r="BF222" s="2"/>
      <c r="BG222" s="3"/>
      <c r="BH222" s="3"/>
      <c r="BI222" s="5"/>
      <c r="BJ222" s="5"/>
      <c r="BK222" s="5"/>
      <c r="BL222" s="5"/>
      <c r="BM222" s="5"/>
      <c r="BN222" s="5"/>
      <c r="BO222" s="3"/>
      <c r="BP222" s="3"/>
      <c r="BQ222" s="3"/>
      <c r="BR222" s="3"/>
      <c r="BS222" s="3"/>
      <c r="BT222" s="4"/>
      <c r="BU222" s="4"/>
      <c r="BV222" s="4"/>
      <c r="BW222" s="4"/>
      <c r="BX222" s="4"/>
      <c r="CM222" s="2"/>
      <c r="CN222" s="2"/>
    </row>
    <row r="223" spans="9:92" ht="17.25" customHeight="1" thickBot="1">
      <c r="I223" s="409" t="s">
        <v>114</v>
      </c>
      <c r="J223" s="410"/>
      <c r="K223" s="410"/>
      <c r="L223" s="411"/>
      <c r="M223" s="411"/>
      <c r="N223" s="411"/>
      <c r="O223" s="411"/>
      <c r="P223" s="411"/>
      <c r="Q223" s="411"/>
      <c r="R223" s="411"/>
      <c r="S223" s="411"/>
      <c r="T223" s="411"/>
      <c r="U223" s="411"/>
      <c r="V223" s="411"/>
      <c r="W223" s="411"/>
      <c r="X223" s="411"/>
      <c r="Y223" s="411"/>
      <c r="Z223" s="411"/>
      <c r="AA223" s="411"/>
      <c r="AB223" s="411"/>
      <c r="AC223" s="411"/>
      <c r="AD223" s="411"/>
      <c r="AE223" s="411"/>
      <c r="AF223" s="412"/>
      <c r="AV223" s="72"/>
      <c r="BF223" s="2"/>
      <c r="BG223" s="3"/>
      <c r="BH223" s="3"/>
      <c r="BI223" s="5"/>
      <c r="BJ223" s="5"/>
      <c r="BK223" s="5"/>
      <c r="BL223" s="5"/>
      <c r="BM223" s="5"/>
      <c r="BN223" s="5"/>
      <c r="BO223" s="3"/>
      <c r="BP223" s="3"/>
      <c r="BQ223" s="3"/>
      <c r="BR223" s="3"/>
      <c r="BS223" s="3"/>
      <c r="BT223" s="4"/>
      <c r="BU223" s="4"/>
      <c r="BV223" s="4"/>
      <c r="BW223" s="4"/>
      <c r="BX223" s="4"/>
      <c r="CM223" s="2"/>
      <c r="CN223" s="2"/>
    </row>
    <row r="224" spans="9:82" s="73" customFormat="1" ht="18" customHeight="1" hidden="1">
      <c r="I224" s="394" t="s">
        <v>38</v>
      </c>
      <c r="J224" s="395"/>
      <c r="K224" s="395"/>
      <c r="L224" s="396"/>
      <c r="M224" s="396"/>
      <c r="N224" s="396"/>
      <c r="O224" s="396"/>
      <c r="P224" s="396"/>
      <c r="Q224" s="396"/>
      <c r="R224" s="396"/>
      <c r="S224" s="396"/>
      <c r="T224" s="396"/>
      <c r="U224" s="396"/>
      <c r="V224" s="396"/>
      <c r="W224" s="396"/>
      <c r="X224" s="396"/>
      <c r="Y224" s="396"/>
      <c r="Z224" s="396"/>
      <c r="AA224" s="396"/>
      <c r="AB224" s="396"/>
      <c r="AC224" s="396"/>
      <c r="AD224" s="396"/>
      <c r="AE224" s="396"/>
      <c r="AF224" s="397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5"/>
      <c r="BY224" s="75"/>
      <c r="BZ224" s="75"/>
      <c r="CA224" s="75"/>
      <c r="CB224" s="75"/>
      <c r="CC224" s="75"/>
      <c r="CD224" s="75"/>
    </row>
    <row r="225" spans="9:82" s="73" customFormat="1" ht="20.25" customHeight="1" hidden="1">
      <c r="I225" s="338" t="s">
        <v>39</v>
      </c>
      <c r="J225" s="339"/>
      <c r="K225" s="339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4"/>
      <c r="AD225" s="234"/>
      <c r="AE225" s="234"/>
      <c r="AF225" s="235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5"/>
      <c r="BY225" s="75"/>
      <c r="BZ225" s="75"/>
      <c r="CA225" s="75"/>
      <c r="CB225" s="75"/>
      <c r="CC225" s="75"/>
      <c r="CD225" s="75"/>
    </row>
    <row r="226" spans="9:82" s="73" customFormat="1" ht="20.25" customHeight="1" hidden="1">
      <c r="I226" s="338" t="s">
        <v>40</v>
      </c>
      <c r="J226" s="339"/>
      <c r="K226" s="339"/>
      <c r="L226" s="234"/>
      <c r="M226" s="234"/>
      <c r="N226" s="234"/>
      <c r="O226" s="234"/>
      <c r="P226" s="234"/>
      <c r="Q226" s="234"/>
      <c r="R226" s="234"/>
      <c r="S226" s="234"/>
      <c r="T226" s="234"/>
      <c r="U226" s="234"/>
      <c r="V226" s="234"/>
      <c r="W226" s="234"/>
      <c r="X226" s="234"/>
      <c r="Y226" s="234"/>
      <c r="Z226" s="234"/>
      <c r="AA226" s="234"/>
      <c r="AB226" s="234"/>
      <c r="AC226" s="234"/>
      <c r="AD226" s="234"/>
      <c r="AE226" s="234"/>
      <c r="AF226" s="235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5"/>
      <c r="BY226" s="75"/>
      <c r="BZ226" s="75"/>
      <c r="CA226" s="75"/>
      <c r="CB226" s="75"/>
      <c r="CC226" s="75"/>
      <c r="CD226" s="75"/>
    </row>
    <row r="227" spans="9:84" s="73" customFormat="1" ht="12.75" hidden="1">
      <c r="I227" s="109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10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5"/>
      <c r="CA227" s="75"/>
      <c r="CB227" s="75"/>
      <c r="CC227" s="75"/>
      <c r="CD227" s="75"/>
      <c r="CE227" s="75"/>
      <c r="CF227" s="75"/>
    </row>
    <row r="228" spans="9:84" s="73" customFormat="1" ht="12.75" hidden="1">
      <c r="I228" s="109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10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5"/>
      <c r="CA228" s="75"/>
      <c r="CB228" s="75"/>
      <c r="CC228" s="75"/>
      <c r="CD228" s="75"/>
      <c r="CE228" s="75"/>
      <c r="CF228" s="75"/>
    </row>
    <row r="229" spans="9:84" s="73" customFormat="1" ht="12.75" hidden="1">
      <c r="I229" s="109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10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5"/>
      <c r="CA229" s="75"/>
      <c r="CB229" s="75"/>
      <c r="CC229" s="75"/>
      <c r="CD229" s="75"/>
      <c r="CE229" s="75"/>
      <c r="CF229" s="75"/>
    </row>
    <row r="230" spans="9:84" s="73" customFormat="1" ht="12.75" hidden="1">
      <c r="I230" s="109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10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5"/>
      <c r="CA230" s="75"/>
      <c r="CB230" s="75"/>
      <c r="CC230" s="75"/>
      <c r="CD230" s="75"/>
      <c r="CE230" s="75"/>
      <c r="CF230" s="75"/>
    </row>
    <row r="231" spans="9:84" s="73" customFormat="1" ht="12.75" hidden="1">
      <c r="I231" s="111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10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5"/>
      <c r="CA231" s="75"/>
      <c r="CB231" s="75"/>
      <c r="CC231" s="75"/>
      <c r="CD231" s="75"/>
      <c r="CE231" s="75"/>
      <c r="CF231" s="75"/>
    </row>
    <row r="232" spans="9:84" s="73" customFormat="1" ht="12.75" hidden="1">
      <c r="I232" s="109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3"/>
      <c r="Z232" s="104"/>
      <c r="AA232" s="104"/>
      <c r="AB232" s="104"/>
      <c r="AC232" s="105"/>
      <c r="AD232" s="105"/>
      <c r="AE232" s="105"/>
      <c r="AF232" s="112"/>
      <c r="AG232" s="76"/>
      <c r="AH232" s="76"/>
      <c r="AI232" s="77"/>
      <c r="AJ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5"/>
      <c r="CA232" s="75"/>
      <c r="CB232" s="75"/>
      <c r="CC232" s="75"/>
      <c r="CD232" s="75"/>
      <c r="CE232" s="75"/>
      <c r="CF232" s="75"/>
    </row>
    <row r="233" spans="9:84" s="73" customFormat="1" ht="12.75" hidden="1">
      <c r="I233" s="109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3"/>
      <c r="AA233" s="106"/>
      <c r="AB233" s="106"/>
      <c r="AC233" s="103"/>
      <c r="AD233" s="107"/>
      <c r="AE233" s="107"/>
      <c r="AF233" s="113"/>
      <c r="AG233" s="74"/>
      <c r="AI233" s="78"/>
      <c r="AJ233" s="80"/>
      <c r="AK233" s="79"/>
      <c r="AL233" s="79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5"/>
      <c r="CA233" s="75"/>
      <c r="CB233" s="75"/>
      <c r="CC233" s="75"/>
      <c r="CD233" s="75"/>
      <c r="CE233" s="75"/>
      <c r="CF233" s="75"/>
    </row>
    <row r="234" spans="9:32" ht="12.75" hidden="1">
      <c r="I234" s="114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15"/>
    </row>
    <row r="235" spans="9:32" ht="12.75" hidden="1">
      <c r="I235" s="114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15"/>
    </row>
    <row r="236" spans="9:32" ht="12.75" hidden="1">
      <c r="I236" s="114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15"/>
    </row>
    <row r="237" spans="9:32" ht="12.75" hidden="1">
      <c r="I237" s="114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15"/>
    </row>
    <row r="238" spans="9:32" ht="12.75" hidden="1">
      <c r="I238" s="114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15"/>
    </row>
    <row r="239" spans="9:32" ht="12.75" hidden="1">
      <c r="I239" s="114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15"/>
    </row>
    <row r="240" spans="9:32" ht="12.75" hidden="1">
      <c r="I240" s="114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15"/>
    </row>
    <row r="241" spans="9:32" ht="12.75" hidden="1">
      <c r="I241" s="114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15"/>
    </row>
    <row r="242" spans="9:32" ht="12.75" hidden="1">
      <c r="I242" s="114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15"/>
    </row>
    <row r="243" spans="9:32" ht="12.75" hidden="1">
      <c r="I243" s="114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15"/>
    </row>
    <row r="244" spans="9:32" ht="12.75" hidden="1">
      <c r="I244" s="114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15"/>
    </row>
    <row r="245" spans="9:32" ht="12.75" hidden="1">
      <c r="I245" s="114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15"/>
    </row>
    <row r="246" spans="9:32" ht="12.75" hidden="1">
      <c r="I246" s="114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15"/>
    </row>
    <row r="247" spans="9:32" ht="12.75" hidden="1">
      <c r="I247" s="114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15"/>
    </row>
    <row r="248" spans="9:32" ht="12.75" hidden="1">
      <c r="I248" s="114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15"/>
    </row>
    <row r="249" spans="9:32" ht="12.75" hidden="1">
      <c r="I249" s="114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15"/>
    </row>
    <row r="250" spans="9:32" ht="12.75" hidden="1">
      <c r="I250" s="114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15"/>
    </row>
    <row r="251" spans="9:32" ht="12.75" hidden="1">
      <c r="I251" s="114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15"/>
    </row>
    <row r="252" spans="9:32" ht="12.75" hidden="1">
      <c r="I252" s="114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15"/>
    </row>
    <row r="253" spans="9:32" ht="12.75" hidden="1">
      <c r="I253" s="114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15"/>
    </row>
    <row r="254" spans="9:32" ht="12.75" hidden="1">
      <c r="I254" s="114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15"/>
    </row>
    <row r="255" spans="9:32" ht="12.75" hidden="1">
      <c r="I255" s="114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15"/>
    </row>
    <row r="256" spans="9:32" ht="12.75" hidden="1">
      <c r="I256" s="114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15"/>
    </row>
    <row r="257" spans="9:32" ht="12.75" hidden="1">
      <c r="I257" s="114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15"/>
    </row>
    <row r="258" spans="9:32" ht="12.75" hidden="1">
      <c r="I258" s="114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15"/>
    </row>
    <row r="259" spans="9:32" ht="12.75" hidden="1">
      <c r="I259" s="114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15"/>
    </row>
    <row r="260" spans="9:32" ht="12.75" hidden="1">
      <c r="I260" s="114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15"/>
    </row>
    <row r="261" spans="9:32" ht="12.75" hidden="1">
      <c r="I261" s="114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15"/>
    </row>
    <row r="262" spans="9:32" ht="12.75" hidden="1">
      <c r="I262" s="114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15"/>
    </row>
    <row r="263" spans="9:32" ht="12.75" hidden="1">
      <c r="I263" s="114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15"/>
    </row>
    <row r="264" spans="9:32" ht="12.75" hidden="1">
      <c r="I264" s="114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15"/>
    </row>
    <row r="265" spans="9:32" ht="12.75" hidden="1">
      <c r="I265" s="114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15"/>
    </row>
    <row r="266" spans="9:32" ht="12.75" hidden="1">
      <c r="I266" s="114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15"/>
    </row>
    <row r="267" spans="9:32" ht="12.75" hidden="1">
      <c r="I267" s="114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15"/>
    </row>
    <row r="268" spans="9:32" ht="12.75" hidden="1">
      <c r="I268" s="114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15"/>
    </row>
    <row r="269" spans="9:32" ht="12.75" hidden="1">
      <c r="I269" s="114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15"/>
    </row>
    <row r="270" spans="9:32" ht="12.75" hidden="1">
      <c r="I270" s="114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15"/>
    </row>
    <row r="271" spans="9:32" ht="12.75" hidden="1">
      <c r="I271" s="114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15"/>
    </row>
    <row r="272" spans="9:32" ht="12.75" hidden="1">
      <c r="I272" s="114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15"/>
    </row>
    <row r="273" spans="9:32" ht="12.75" hidden="1">
      <c r="I273" s="114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15"/>
    </row>
    <row r="274" spans="9:32" ht="12.75" hidden="1">
      <c r="I274" s="114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15"/>
    </row>
    <row r="275" spans="9:32" ht="12.75" hidden="1">
      <c r="I275" s="114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15"/>
    </row>
    <row r="276" spans="9:32" ht="12.75" hidden="1">
      <c r="I276" s="114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15"/>
    </row>
    <row r="277" spans="9:32" ht="12.75" hidden="1">
      <c r="I277" s="114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15"/>
    </row>
    <row r="278" spans="9:32" ht="12.75" hidden="1">
      <c r="I278" s="114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15"/>
    </row>
    <row r="279" spans="9:32" ht="12.75" hidden="1">
      <c r="I279" s="114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15"/>
    </row>
    <row r="280" spans="9:32" ht="12.75" hidden="1">
      <c r="I280" s="114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15"/>
    </row>
    <row r="281" spans="9:32" ht="12.75" hidden="1">
      <c r="I281" s="114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15"/>
    </row>
    <row r="282" spans="9:32" ht="12.75" hidden="1">
      <c r="I282" s="114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15"/>
    </row>
    <row r="283" spans="9:32" ht="12.75" hidden="1">
      <c r="I283" s="114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15"/>
    </row>
    <row r="284" spans="9:32" ht="12.75" hidden="1">
      <c r="I284" s="114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15"/>
    </row>
    <row r="285" spans="9:32" ht="12.75" hidden="1">
      <c r="I285" s="114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15"/>
    </row>
    <row r="286" spans="9:32" ht="12.75" hidden="1">
      <c r="I286" s="114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15"/>
    </row>
    <row r="287" spans="9:32" ht="12.75" hidden="1">
      <c r="I287" s="114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15"/>
    </row>
    <row r="288" spans="9:32" ht="12.75" hidden="1">
      <c r="I288" s="114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15"/>
    </row>
    <row r="289" spans="9:32" ht="12.75" hidden="1">
      <c r="I289" s="114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15"/>
    </row>
    <row r="290" spans="9:32" ht="12.75" hidden="1">
      <c r="I290" s="114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15"/>
    </row>
    <row r="291" spans="9:32" ht="12.75" hidden="1">
      <c r="I291" s="114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15"/>
    </row>
    <row r="292" spans="9:32" ht="12.75" hidden="1">
      <c r="I292" s="114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15"/>
    </row>
    <row r="293" spans="9:32" ht="12.75" hidden="1">
      <c r="I293" s="114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15"/>
    </row>
    <row r="294" spans="9:32" ht="12.75" hidden="1">
      <c r="I294" s="114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15"/>
    </row>
    <row r="295" spans="9:32" ht="12.75" hidden="1">
      <c r="I295" s="114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15"/>
    </row>
    <row r="296" spans="9:32" ht="12.75" hidden="1">
      <c r="I296" s="114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15"/>
    </row>
    <row r="297" spans="9:83" s="73" customFormat="1" ht="12.75" hidden="1">
      <c r="I297" s="109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10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5"/>
      <c r="BZ297" s="75"/>
      <c r="CA297" s="75"/>
      <c r="CB297" s="75"/>
      <c r="CC297" s="75"/>
      <c r="CD297" s="75"/>
      <c r="CE297" s="75"/>
    </row>
    <row r="298" spans="9:84" s="73" customFormat="1" ht="12.75" hidden="1">
      <c r="I298" s="109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10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5"/>
      <c r="CA298" s="75"/>
      <c r="CB298" s="75"/>
      <c r="CC298" s="75"/>
      <c r="CD298" s="75"/>
      <c r="CE298" s="75"/>
      <c r="CF298" s="75"/>
    </row>
    <row r="299" spans="9:84" s="73" customFormat="1" ht="12.75" hidden="1">
      <c r="I299" s="109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10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5"/>
      <c r="CA299" s="75"/>
      <c r="CB299" s="75"/>
      <c r="CC299" s="75"/>
      <c r="CD299" s="75"/>
      <c r="CE299" s="75"/>
      <c r="CF299" s="75"/>
    </row>
    <row r="300" spans="9:84" s="73" customFormat="1" ht="12.75" hidden="1">
      <c r="I300" s="109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10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5"/>
      <c r="CA300" s="75"/>
      <c r="CB300" s="75"/>
      <c r="CC300" s="75"/>
      <c r="CD300" s="75"/>
      <c r="CE300" s="75"/>
      <c r="CF300" s="75"/>
    </row>
    <row r="301" spans="9:84" s="73" customFormat="1" ht="12.75" hidden="1">
      <c r="I301" s="109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10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5"/>
      <c r="CA301" s="75"/>
      <c r="CB301" s="75"/>
      <c r="CC301" s="75"/>
      <c r="CD301" s="75"/>
      <c r="CE301" s="75"/>
      <c r="CF301" s="75"/>
    </row>
    <row r="302" spans="9:84" s="73" customFormat="1" ht="12.75" hidden="1">
      <c r="I302" s="109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10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5"/>
      <c r="CA302" s="75"/>
      <c r="CB302" s="75"/>
      <c r="CC302" s="75"/>
      <c r="CD302" s="75"/>
      <c r="CE302" s="75"/>
      <c r="CF302" s="75"/>
    </row>
    <row r="303" spans="9:84" s="73" customFormat="1" ht="12.75" hidden="1">
      <c r="I303" s="109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10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5"/>
      <c r="CA303" s="75"/>
      <c r="CB303" s="75"/>
      <c r="CC303" s="75"/>
      <c r="CD303" s="75"/>
      <c r="CE303" s="75"/>
      <c r="CF303" s="75"/>
    </row>
    <row r="304" spans="9:84" s="73" customFormat="1" ht="12.75" hidden="1">
      <c r="I304" s="109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10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5"/>
      <c r="CA304" s="75"/>
      <c r="CB304" s="75"/>
      <c r="CC304" s="75"/>
      <c r="CD304" s="75"/>
      <c r="CE304" s="75"/>
      <c r="CF304" s="75"/>
    </row>
    <row r="305" spans="9:84" s="73" customFormat="1" ht="12.75" hidden="1">
      <c r="I305" s="109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10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5"/>
      <c r="CA305" s="75"/>
      <c r="CB305" s="75"/>
      <c r="CC305" s="75"/>
      <c r="CD305" s="75"/>
      <c r="CE305" s="75"/>
      <c r="CF305" s="75"/>
    </row>
    <row r="306" spans="9:84" s="73" customFormat="1" ht="12.75" hidden="1">
      <c r="I306" s="109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10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5"/>
      <c r="CA306" s="75"/>
      <c r="CB306" s="75"/>
      <c r="CC306" s="75"/>
      <c r="CD306" s="75"/>
      <c r="CE306" s="75"/>
      <c r="CF306" s="75"/>
    </row>
    <row r="307" spans="9:84" s="73" customFormat="1" ht="12.75" hidden="1">
      <c r="I307" s="109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10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5"/>
      <c r="CA307" s="75"/>
      <c r="CB307" s="75"/>
      <c r="CC307" s="75"/>
      <c r="CD307" s="75"/>
      <c r="CE307" s="75"/>
      <c r="CF307" s="75"/>
    </row>
    <row r="308" spans="9:84" s="73" customFormat="1" ht="12.75" hidden="1">
      <c r="I308" s="109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10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5"/>
      <c r="CA308" s="75"/>
      <c r="CB308" s="75"/>
      <c r="CC308" s="75"/>
      <c r="CD308" s="75"/>
      <c r="CE308" s="75"/>
      <c r="CF308" s="75"/>
    </row>
    <row r="309" spans="9:84" s="73" customFormat="1" ht="12.75" hidden="1">
      <c r="I309" s="109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10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5"/>
      <c r="CA309" s="75"/>
      <c r="CB309" s="75"/>
      <c r="CC309" s="75"/>
      <c r="CD309" s="75"/>
      <c r="CE309" s="75"/>
      <c r="CF309" s="75"/>
    </row>
    <row r="310" spans="9:84" s="73" customFormat="1" ht="12.75" hidden="1">
      <c r="I310" s="109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10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5"/>
      <c r="CA310" s="75"/>
      <c r="CB310" s="75"/>
      <c r="CC310" s="75"/>
      <c r="CD310" s="75"/>
      <c r="CE310" s="75"/>
      <c r="CF310" s="75"/>
    </row>
    <row r="311" spans="9:84" s="73" customFormat="1" ht="12.75" hidden="1">
      <c r="I311" s="109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10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5"/>
      <c r="CA311" s="75"/>
      <c r="CB311" s="75"/>
      <c r="CC311" s="75"/>
      <c r="CD311" s="75"/>
      <c r="CE311" s="75"/>
      <c r="CF311" s="75"/>
    </row>
    <row r="312" spans="9:84" s="73" customFormat="1" ht="12.75" hidden="1">
      <c r="I312" s="109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10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5"/>
      <c r="CA312" s="75"/>
      <c r="CB312" s="75"/>
      <c r="CC312" s="75"/>
      <c r="CD312" s="75"/>
      <c r="CE312" s="75"/>
      <c r="CF312" s="75"/>
    </row>
    <row r="313" spans="9:84" s="73" customFormat="1" ht="12.75" hidden="1">
      <c r="I313" s="109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10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5"/>
      <c r="CA313" s="75"/>
      <c r="CB313" s="75"/>
      <c r="CC313" s="75"/>
      <c r="CD313" s="75"/>
      <c r="CE313" s="75"/>
      <c r="CF313" s="75"/>
    </row>
    <row r="314" spans="9:84" s="73" customFormat="1" ht="12.75" hidden="1">
      <c r="I314" s="109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10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5"/>
      <c r="CA314" s="75"/>
      <c r="CB314" s="75"/>
      <c r="CC314" s="75"/>
      <c r="CD314" s="75"/>
      <c r="CE314" s="75"/>
      <c r="CF314" s="75"/>
    </row>
    <row r="315" spans="9:84" s="73" customFormat="1" ht="12.75" hidden="1">
      <c r="I315" s="109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10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5"/>
      <c r="CA315" s="75"/>
      <c r="CB315" s="75"/>
      <c r="CC315" s="75"/>
      <c r="CD315" s="75"/>
      <c r="CE315" s="75"/>
      <c r="CF315" s="75"/>
    </row>
    <row r="316" spans="9:84" s="73" customFormat="1" ht="12.75" hidden="1">
      <c r="I316" s="109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10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5"/>
      <c r="CA316" s="75"/>
      <c r="CB316" s="75"/>
      <c r="CC316" s="75"/>
      <c r="CD316" s="75"/>
      <c r="CE316" s="75"/>
      <c r="CF316" s="75"/>
    </row>
    <row r="317" spans="9:84" s="73" customFormat="1" ht="12.75" hidden="1">
      <c r="I317" s="109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10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5"/>
      <c r="CA317" s="75"/>
      <c r="CB317" s="75"/>
      <c r="CC317" s="75"/>
      <c r="CD317" s="75"/>
      <c r="CE317" s="75"/>
      <c r="CF317" s="75"/>
    </row>
    <row r="318" spans="9:84" s="73" customFormat="1" ht="12.75" hidden="1">
      <c r="I318" s="109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10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5"/>
      <c r="CA318" s="75"/>
      <c r="CB318" s="75"/>
      <c r="CC318" s="75"/>
      <c r="CD318" s="75"/>
      <c r="CE318" s="75"/>
      <c r="CF318" s="75"/>
    </row>
    <row r="319" spans="9:84" s="73" customFormat="1" ht="12.75" hidden="1">
      <c r="I319" s="109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10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5"/>
      <c r="CA319" s="75"/>
      <c r="CB319" s="75"/>
      <c r="CC319" s="75"/>
      <c r="CD319" s="75"/>
      <c r="CE319" s="75"/>
      <c r="CF319" s="75"/>
    </row>
    <row r="320" spans="9:84" s="73" customFormat="1" ht="12.75" hidden="1">
      <c r="I320" s="109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10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5"/>
      <c r="CA320" s="75"/>
      <c r="CB320" s="75"/>
      <c r="CC320" s="75"/>
      <c r="CD320" s="75"/>
      <c r="CE320" s="75"/>
      <c r="CF320" s="75"/>
    </row>
    <row r="321" spans="9:84" s="73" customFormat="1" ht="12.75" hidden="1">
      <c r="I321" s="109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10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5"/>
      <c r="CA321" s="75"/>
      <c r="CB321" s="75"/>
      <c r="CC321" s="75"/>
      <c r="CD321" s="75"/>
      <c r="CE321" s="75"/>
      <c r="CF321" s="75"/>
    </row>
    <row r="322" spans="9:84" s="73" customFormat="1" ht="12.75" hidden="1">
      <c r="I322" s="109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10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5"/>
      <c r="CA322" s="75"/>
      <c r="CB322" s="75"/>
      <c r="CC322" s="75"/>
      <c r="CD322" s="75"/>
      <c r="CE322" s="75"/>
      <c r="CF322" s="75"/>
    </row>
    <row r="323" spans="9:84" s="73" customFormat="1" ht="12.75" hidden="1">
      <c r="I323" s="109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10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5"/>
      <c r="CA323" s="75"/>
      <c r="CB323" s="75"/>
      <c r="CC323" s="75"/>
      <c r="CD323" s="75"/>
      <c r="CE323" s="75"/>
      <c r="CF323" s="75"/>
    </row>
    <row r="324" spans="9:84" s="73" customFormat="1" ht="12.75" hidden="1">
      <c r="I324" s="109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10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5"/>
      <c r="CA324" s="75"/>
      <c r="CB324" s="75"/>
      <c r="CC324" s="75"/>
      <c r="CD324" s="75"/>
      <c r="CE324" s="75"/>
      <c r="CF324" s="75"/>
    </row>
    <row r="325" spans="9:84" s="73" customFormat="1" ht="12.75" hidden="1">
      <c r="I325" s="109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10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5"/>
      <c r="CA325" s="75"/>
      <c r="CB325" s="75"/>
      <c r="CC325" s="75"/>
      <c r="CD325" s="75"/>
      <c r="CE325" s="75"/>
      <c r="CF325" s="75"/>
    </row>
    <row r="326" spans="9:84" s="73" customFormat="1" ht="12.75" hidden="1">
      <c r="I326" s="109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10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5"/>
      <c r="CA326" s="75"/>
      <c r="CB326" s="75"/>
      <c r="CC326" s="75"/>
      <c r="CD326" s="75"/>
      <c r="CE326" s="75"/>
      <c r="CF326" s="75"/>
    </row>
    <row r="327" spans="9:84" s="73" customFormat="1" ht="12.75" hidden="1">
      <c r="I327" s="109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10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5"/>
      <c r="CA327" s="75"/>
      <c r="CB327" s="75"/>
      <c r="CC327" s="75"/>
      <c r="CD327" s="75"/>
      <c r="CE327" s="75"/>
      <c r="CF327" s="75"/>
    </row>
    <row r="328" spans="9:84" s="73" customFormat="1" ht="12.75" hidden="1">
      <c r="I328" s="109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10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5"/>
      <c r="CA328" s="75"/>
      <c r="CB328" s="75"/>
      <c r="CC328" s="75"/>
      <c r="CD328" s="75"/>
      <c r="CE328" s="75"/>
      <c r="CF328" s="75"/>
    </row>
    <row r="329" spans="9:84" s="73" customFormat="1" ht="12.75" hidden="1">
      <c r="I329" s="109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10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5"/>
      <c r="CA329" s="75"/>
      <c r="CB329" s="75"/>
      <c r="CC329" s="75"/>
      <c r="CD329" s="75"/>
      <c r="CE329" s="75"/>
      <c r="CF329" s="75"/>
    </row>
    <row r="330" spans="9:84" s="73" customFormat="1" ht="12.75" hidden="1">
      <c r="I330" s="109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10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5"/>
      <c r="CA330" s="75"/>
      <c r="CB330" s="75"/>
      <c r="CC330" s="75"/>
      <c r="CD330" s="75"/>
      <c r="CE330" s="75"/>
      <c r="CF330" s="75"/>
    </row>
    <row r="331" spans="9:84" s="73" customFormat="1" ht="12.75" hidden="1">
      <c r="I331" s="109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10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5"/>
      <c r="CA331" s="75"/>
      <c r="CB331" s="75"/>
      <c r="CC331" s="75"/>
      <c r="CD331" s="75"/>
      <c r="CE331" s="75"/>
      <c r="CF331" s="75"/>
    </row>
    <row r="332" spans="9:84" s="73" customFormat="1" ht="12.75" hidden="1">
      <c r="I332" s="109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10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5"/>
      <c r="CA332" s="75"/>
      <c r="CB332" s="75"/>
      <c r="CC332" s="75"/>
      <c r="CD332" s="75"/>
      <c r="CE332" s="75"/>
      <c r="CF332" s="75"/>
    </row>
    <row r="333" spans="9:84" s="73" customFormat="1" ht="12.75" hidden="1">
      <c r="I333" s="109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10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5"/>
      <c r="CA333" s="75"/>
      <c r="CB333" s="75"/>
      <c r="CC333" s="75"/>
      <c r="CD333" s="75"/>
      <c r="CE333" s="75"/>
      <c r="CF333" s="75"/>
    </row>
    <row r="334" spans="9:84" s="73" customFormat="1" ht="12.75" hidden="1">
      <c r="I334" s="109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10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5"/>
      <c r="CA334" s="75"/>
      <c r="CB334" s="75"/>
      <c r="CC334" s="75"/>
      <c r="CD334" s="75"/>
      <c r="CE334" s="75"/>
      <c r="CF334" s="75"/>
    </row>
    <row r="335" spans="9:84" s="73" customFormat="1" ht="12.75" hidden="1">
      <c r="I335" s="109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10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5"/>
      <c r="CA335" s="75"/>
      <c r="CB335" s="75"/>
      <c r="CC335" s="75"/>
      <c r="CD335" s="75"/>
      <c r="CE335" s="75"/>
      <c r="CF335" s="75"/>
    </row>
    <row r="336" spans="9:84" s="73" customFormat="1" ht="12.75" hidden="1">
      <c r="I336" s="109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10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5"/>
      <c r="CA336" s="75"/>
      <c r="CB336" s="75"/>
      <c r="CC336" s="75"/>
      <c r="CD336" s="75"/>
      <c r="CE336" s="75"/>
      <c r="CF336" s="75"/>
    </row>
    <row r="337" spans="9:84" s="73" customFormat="1" ht="12.75" hidden="1">
      <c r="I337" s="109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10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5"/>
      <c r="CA337" s="75"/>
      <c r="CB337" s="75"/>
      <c r="CC337" s="75"/>
      <c r="CD337" s="75"/>
      <c r="CE337" s="75"/>
      <c r="CF337" s="75"/>
    </row>
    <row r="338" spans="9:84" s="73" customFormat="1" ht="12.75" hidden="1">
      <c r="I338" s="109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10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5"/>
      <c r="CA338" s="75"/>
      <c r="CB338" s="75"/>
      <c r="CC338" s="75"/>
      <c r="CD338" s="75"/>
      <c r="CE338" s="75"/>
      <c r="CF338" s="75"/>
    </row>
    <row r="339" spans="9:84" s="73" customFormat="1" ht="12.75" hidden="1">
      <c r="I339" s="109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10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5"/>
      <c r="CA339" s="75"/>
      <c r="CB339" s="75"/>
      <c r="CC339" s="75"/>
      <c r="CD339" s="75"/>
      <c r="CE339" s="75"/>
      <c r="CF339" s="75"/>
    </row>
    <row r="340" spans="9:84" s="73" customFormat="1" ht="12.75" hidden="1">
      <c r="I340" s="109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10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5"/>
      <c r="CA340" s="75"/>
      <c r="CB340" s="75"/>
      <c r="CC340" s="75"/>
      <c r="CD340" s="75"/>
      <c r="CE340" s="75"/>
      <c r="CF340" s="75"/>
    </row>
    <row r="341" spans="9:84" s="73" customFormat="1" ht="12.75" hidden="1">
      <c r="I341" s="109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10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5"/>
      <c r="CA341" s="75"/>
      <c r="CB341" s="75"/>
      <c r="CC341" s="75"/>
      <c r="CD341" s="75"/>
      <c r="CE341" s="75"/>
      <c r="CF341" s="75"/>
    </row>
    <row r="342" spans="9:84" s="73" customFormat="1" ht="12.75" hidden="1">
      <c r="I342" s="109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10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5"/>
      <c r="CA342" s="75"/>
      <c r="CB342" s="75"/>
      <c r="CC342" s="75"/>
      <c r="CD342" s="75"/>
      <c r="CE342" s="75"/>
      <c r="CF342" s="75"/>
    </row>
    <row r="343" spans="9:84" s="73" customFormat="1" ht="12.75" hidden="1">
      <c r="I343" s="109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10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5"/>
      <c r="CA343" s="75"/>
      <c r="CB343" s="75"/>
      <c r="CC343" s="75"/>
      <c r="CD343" s="75"/>
      <c r="CE343" s="75"/>
      <c r="CF343" s="75"/>
    </row>
    <row r="344" spans="9:84" s="73" customFormat="1" ht="12.75" hidden="1">
      <c r="I344" s="109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10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5"/>
      <c r="CA344" s="75"/>
      <c r="CB344" s="75"/>
      <c r="CC344" s="75"/>
      <c r="CD344" s="75"/>
      <c r="CE344" s="75"/>
      <c r="CF344" s="75"/>
    </row>
    <row r="345" spans="9:84" s="73" customFormat="1" ht="12.75" hidden="1">
      <c r="I345" s="109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10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5"/>
      <c r="CA345" s="75"/>
      <c r="CB345" s="75"/>
      <c r="CC345" s="75"/>
      <c r="CD345" s="75"/>
      <c r="CE345" s="75"/>
      <c r="CF345" s="75"/>
    </row>
    <row r="346" spans="9:84" s="73" customFormat="1" ht="12.75" hidden="1">
      <c r="I346" s="109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10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5"/>
      <c r="CA346" s="75"/>
      <c r="CB346" s="75"/>
      <c r="CC346" s="75"/>
      <c r="CD346" s="75"/>
      <c r="CE346" s="75"/>
      <c r="CF346" s="75"/>
    </row>
    <row r="347" spans="9:84" s="73" customFormat="1" ht="12.75" hidden="1">
      <c r="I347" s="109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10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5"/>
      <c r="CA347" s="75"/>
      <c r="CB347" s="75"/>
      <c r="CC347" s="75"/>
      <c r="CD347" s="75"/>
      <c r="CE347" s="75"/>
      <c r="CF347" s="75"/>
    </row>
    <row r="348" spans="9:84" s="73" customFormat="1" ht="12.75" hidden="1">
      <c r="I348" s="109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10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5"/>
      <c r="CA348" s="75"/>
      <c r="CB348" s="75"/>
      <c r="CC348" s="75"/>
      <c r="CD348" s="75"/>
      <c r="CE348" s="75"/>
      <c r="CF348" s="75"/>
    </row>
    <row r="349" spans="9:84" s="73" customFormat="1" ht="12.75" hidden="1">
      <c r="I349" s="109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10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5"/>
      <c r="CA349" s="75"/>
      <c r="CB349" s="75"/>
      <c r="CC349" s="75"/>
      <c r="CD349" s="75"/>
      <c r="CE349" s="75"/>
      <c r="CF349" s="75"/>
    </row>
    <row r="350" spans="9:84" s="73" customFormat="1" ht="12.75" hidden="1">
      <c r="I350" s="109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10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5"/>
      <c r="CA350" s="75"/>
      <c r="CB350" s="75"/>
      <c r="CC350" s="75"/>
      <c r="CD350" s="75"/>
      <c r="CE350" s="75"/>
      <c r="CF350" s="75"/>
    </row>
    <row r="351" spans="9:84" s="73" customFormat="1" ht="12.75" hidden="1">
      <c r="I351" s="109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10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5"/>
      <c r="CA351" s="75"/>
      <c r="CB351" s="75"/>
      <c r="CC351" s="75"/>
      <c r="CD351" s="75"/>
      <c r="CE351" s="75"/>
      <c r="CF351" s="75"/>
    </row>
    <row r="352" spans="9:84" s="73" customFormat="1" ht="12.75" hidden="1">
      <c r="I352" s="109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10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5"/>
      <c r="CA352" s="75"/>
      <c r="CB352" s="75"/>
      <c r="CC352" s="75"/>
      <c r="CD352" s="75"/>
      <c r="CE352" s="75"/>
      <c r="CF352" s="75"/>
    </row>
    <row r="353" spans="9:84" s="73" customFormat="1" ht="12.75" hidden="1">
      <c r="I353" s="109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10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5"/>
      <c r="CA353" s="75"/>
      <c r="CB353" s="75"/>
      <c r="CC353" s="75"/>
      <c r="CD353" s="75"/>
      <c r="CE353" s="75"/>
      <c r="CF353" s="75"/>
    </row>
    <row r="354" spans="9:84" s="73" customFormat="1" ht="12.75" hidden="1">
      <c r="I354" s="109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10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5"/>
      <c r="CA354" s="75"/>
      <c r="CB354" s="75"/>
      <c r="CC354" s="75"/>
      <c r="CD354" s="75"/>
      <c r="CE354" s="75"/>
      <c r="CF354" s="75"/>
    </row>
    <row r="355" spans="9:84" s="73" customFormat="1" ht="12.75" hidden="1">
      <c r="I355" s="109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10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  <c r="BT355" s="74"/>
      <c r="BU355" s="74"/>
      <c r="BV355" s="74"/>
      <c r="BW355" s="74"/>
      <c r="BX355" s="74"/>
      <c r="BY355" s="74"/>
      <c r="BZ355" s="75"/>
      <c r="CA355" s="75"/>
      <c r="CB355" s="75"/>
      <c r="CC355" s="75"/>
      <c r="CD355" s="75"/>
      <c r="CE355" s="75"/>
      <c r="CF355" s="75"/>
    </row>
    <row r="356" spans="9:84" s="73" customFormat="1" ht="12.75" hidden="1">
      <c r="I356" s="109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10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  <c r="BT356" s="74"/>
      <c r="BU356" s="74"/>
      <c r="BV356" s="74"/>
      <c r="BW356" s="74"/>
      <c r="BX356" s="74"/>
      <c r="BY356" s="74"/>
      <c r="BZ356" s="75"/>
      <c r="CA356" s="75"/>
      <c r="CB356" s="75"/>
      <c r="CC356" s="75"/>
      <c r="CD356" s="75"/>
      <c r="CE356" s="75"/>
      <c r="CF356" s="75"/>
    </row>
    <row r="357" spans="9:84" s="73" customFormat="1" ht="12.75" hidden="1">
      <c r="I357" s="109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10"/>
      <c r="BI357" s="74"/>
      <c r="BJ357" s="74"/>
      <c r="BK357" s="74"/>
      <c r="BL357" s="74"/>
      <c r="BM357" s="74"/>
      <c r="BN357" s="74"/>
      <c r="BO357" s="74"/>
      <c r="BP357" s="74"/>
      <c r="BQ357" s="74"/>
      <c r="BR357" s="74"/>
      <c r="BS357" s="74"/>
      <c r="BT357" s="74"/>
      <c r="BU357" s="74"/>
      <c r="BV357" s="74"/>
      <c r="BW357" s="74"/>
      <c r="BX357" s="74"/>
      <c r="BY357" s="74"/>
      <c r="BZ357" s="75"/>
      <c r="CA357" s="75"/>
      <c r="CB357" s="75"/>
      <c r="CC357" s="75"/>
      <c r="CD357" s="75"/>
      <c r="CE357" s="75"/>
      <c r="CF357" s="75"/>
    </row>
    <row r="358" spans="9:84" s="73" customFormat="1" ht="12.75" hidden="1">
      <c r="I358" s="109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10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  <c r="BT358" s="74"/>
      <c r="BU358" s="74"/>
      <c r="BV358" s="74"/>
      <c r="BW358" s="74"/>
      <c r="BX358" s="74"/>
      <c r="BY358" s="74"/>
      <c r="BZ358" s="75"/>
      <c r="CA358" s="75"/>
      <c r="CB358" s="75"/>
      <c r="CC358" s="75"/>
      <c r="CD358" s="75"/>
      <c r="CE358" s="75"/>
      <c r="CF358" s="75"/>
    </row>
    <row r="359" spans="9:84" s="73" customFormat="1" ht="12.75" hidden="1">
      <c r="I359" s="109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10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5"/>
      <c r="CA359" s="75"/>
      <c r="CB359" s="75"/>
      <c r="CC359" s="75"/>
      <c r="CD359" s="75"/>
      <c r="CE359" s="75"/>
      <c r="CF359" s="75"/>
    </row>
    <row r="360" spans="9:84" s="73" customFormat="1" ht="12.75" hidden="1">
      <c r="I360" s="109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10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  <c r="BT360" s="74"/>
      <c r="BU360" s="74"/>
      <c r="BV360" s="74"/>
      <c r="BW360" s="74"/>
      <c r="BX360" s="74"/>
      <c r="BY360" s="74"/>
      <c r="BZ360" s="75"/>
      <c r="CA360" s="75"/>
      <c r="CB360" s="75"/>
      <c r="CC360" s="75"/>
      <c r="CD360" s="75"/>
      <c r="CE360" s="75"/>
      <c r="CF360" s="75"/>
    </row>
    <row r="361" spans="9:84" s="73" customFormat="1" ht="12.75" hidden="1">
      <c r="I361" s="109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10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5"/>
      <c r="CA361" s="75"/>
      <c r="CB361" s="75"/>
      <c r="CC361" s="75"/>
      <c r="CD361" s="75"/>
      <c r="CE361" s="75"/>
      <c r="CF361" s="75"/>
    </row>
    <row r="362" spans="9:84" s="73" customFormat="1" ht="12.75" hidden="1">
      <c r="I362" s="109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10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  <c r="BT362" s="74"/>
      <c r="BU362" s="74"/>
      <c r="BV362" s="74"/>
      <c r="BW362" s="74"/>
      <c r="BX362" s="74"/>
      <c r="BY362" s="74"/>
      <c r="BZ362" s="75"/>
      <c r="CA362" s="75"/>
      <c r="CB362" s="75"/>
      <c r="CC362" s="75"/>
      <c r="CD362" s="75"/>
      <c r="CE362" s="75"/>
      <c r="CF362" s="75"/>
    </row>
    <row r="363" spans="9:84" s="73" customFormat="1" ht="12.75" hidden="1">
      <c r="I363" s="109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10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  <c r="BT363" s="74"/>
      <c r="BU363" s="74"/>
      <c r="BV363" s="74"/>
      <c r="BW363" s="74"/>
      <c r="BX363" s="74"/>
      <c r="BY363" s="74"/>
      <c r="BZ363" s="75"/>
      <c r="CA363" s="75"/>
      <c r="CB363" s="75"/>
      <c r="CC363" s="75"/>
      <c r="CD363" s="75"/>
      <c r="CE363" s="75"/>
      <c r="CF363" s="75"/>
    </row>
    <row r="364" spans="9:84" s="73" customFormat="1" ht="12.75" hidden="1">
      <c r="I364" s="109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10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  <c r="BT364" s="74"/>
      <c r="BU364" s="74"/>
      <c r="BV364" s="74"/>
      <c r="BW364" s="74"/>
      <c r="BX364" s="74"/>
      <c r="BY364" s="74"/>
      <c r="BZ364" s="75"/>
      <c r="CA364" s="75"/>
      <c r="CB364" s="75"/>
      <c r="CC364" s="75"/>
      <c r="CD364" s="75"/>
      <c r="CE364" s="75"/>
      <c r="CF364" s="75"/>
    </row>
    <row r="365" spans="9:84" s="73" customFormat="1" ht="12.75" hidden="1">
      <c r="I365" s="109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10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  <c r="BT365" s="74"/>
      <c r="BU365" s="74"/>
      <c r="BV365" s="74"/>
      <c r="BW365" s="74"/>
      <c r="BX365" s="74"/>
      <c r="BY365" s="74"/>
      <c r="BZ365" s="75"/>
      <c r="CA365" s="75"/>
      <c r="CB365" s="75"/>
      <c r="CC365" s="75"/>
      <c r="CD365" s="75"/>
      <c r="CE365" s="75"/>
      <c r="CF365" s="75"/>
    </row>
    <row r="366" spans="9:84" s="73" customFormat="1" ht="12.75" hidden="1">
      <c r="I366" s="109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10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  <c r="BT366" s="74"/>
      <c r="BU366" s="74"/>
      <c r="BV366" s="74"/>
      <c r="BW366" s="74"/>
      <c r="BX366" s="74"/>
      <c r="BY366" s="74"/>
      <c r="BZ366" s="75"/>
      <c r="CA366" s="75"/>
      <c r="CB366" s="75"/>
      <c r="CC366" s="75"/>
      <c r="CD366" s="75"/>
      <c r="CE366" s="75"/>
      <c r="CF366" s="75"/>
    </row>
    <row r="367" spans="9:84" s="73" customFormat="1" ht="12.75" hidden="1">
      <c r="I367" s="109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10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5"/>
      <c r="CA367" s="75"/>
      <c r="CB367" s="75"/>
      <c r="CC367" s="75"/>
      <c r="CD367" s="75"/>
      <c r="CE367" s="75"/>
      <c r="CF367" s="75"/>
    </row>
    <row r="368" spans="9:84" s="73" customFormat="1" ht="12.75" hidden="1">
      <c r="I368" s="109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10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5"/>
      <c r="CA368" s="75"/>
      <c r="CB368" s="75"/>
      <c r="CC368" s="75"/>
      <c r="CD368" s="75"/>
      <c r="CE368" s="75"/>
      <c r="CF368" s="75"/>
    </row>
    <row r="369" spans="9:84" s="73" customFormat="1" ht="12.75" hidden="1">
      <c r="I369" s="109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10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5"/>
      <c r="CA369" s="75"/>
      <c r="CB369" s="75"/>
      <c r="CC369" s="75"/>
      <c r="CD369" s="75"/>
      <c r="CE369" s="75"/>
      <c r="CF369" s="75"/>
    </row>
    <row r="370" spans="9:84" s="73" customFormat="1" ht="12.75" hidden="1">
      <c r="I370" s="109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10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  <c r="BT370" s="74"/>
      <c r="BU370" s="74"/>
      <c r="BV370" s="74"/>
      <c r="BW370" s="74"/>
      <c r="BX370" s="74"/>
      <c r="BY370" s="74"/>
      <c r="BZ370" s="75"/>
      <c r="CA370" s="75"/>
      <c r="CB370" s="75"/>
      <c r="CC370" s="75"/>
      <c r="CD370" s="75"/>
      <c r="CE370" s="75"/>
      <c r="CF370" s="75"/>
    </row>
    <row r="371" spans="9:84" s="73" customFormat="1" ht="12.75" hidden="1">
      <c r="I371" s="109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10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  <c r="BT371" s="74"/>
      <c r="BU371" s="74"/>
      <c r="BV371" s="74"/>
      <c r="BW371" s="74"/>
      <c r="BX371" s="74"/>
      <c r="BY371" s="74"/>
      <c r="BZ371" s="75"/>
      <c r="CA371" s="75"/>
      <c r="CB371" s="75"/>
      <c r="CC371" s="75"/>
      <c r="CD371" s="75"/>
      <c r="CE371" s="75"/>
      <c r="CF371" s="75"/>
    </row>
    <row r="372" spans="9:84" s="73" customFormat="1" ht="12.75" hidden="1">
      <c r="I372" s="109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10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  <c r="BT372" s="74"/>
      <c r="BU372" s="74"/>
      <c r="BV372" s="74"/>
      <c r="BW372" s="74"/>
      <c r="BX372" s="74"/>
      <c r="BY372" s="74"/>
      <c r="BZ372" s="75"/>
      <c r="CA372" s="75"/>
      <c r="CB372" s="75"/>
      <c r="CC372" s="75"/>
      <c r="CD372" s="75"/>
      <c r="CE372" s="75"/>
      <c r="CF372" s="75"/>
    </row>
    <row r="373" spans="9:84" s="73" customFormat="1" ht="12.75" hidden="1">
      <c r="I373" s="109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10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  <c r="BT373" s="74"/>
      <c r="BU373" s="74"/>
      <c r="BV373" s="74"/>
      <c r="BW373" s="74"/>
      <c r="BX373" s="74"/>
      <c r="BY373" s="74"/>
      <c r="BZ373" s="75"/>
      <c r="CA373" s="75"/>
      <c r="CB373" s="75"/>
      <c r="CC373" s="75"/>
      <c r="CD373" s="75"/>
      <c r="CE373" s="75"/>
      <c r="CF373" s="75"/>
    </row>
    <row r="374" spans="9:84" s="73" customFormat="1" ht="12.75" hidden="1">
      <c r="I374" s="109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10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  <c r="BT374" s="74"/>
      <c r="BU374" s="74"/>
      <c r="BV374" s="74"/>
      <c r="BW374" s="74"/>
      <c r="BX374" s="74"/>
      <c r="BY374" s="74"/>
      <c r="BZ374" s="75"/>
      <c r="CA374" s="75"/>
      <c r="CB374" s="75"/>
      <c r="CC374" s="75"/>
      <c r="CD374" s="75"/>
      <c r="CE374" s="75"/>
      <c r="CF374" s="75"/>
    </row>
    <row r="375" spans="9:84" s="73" customFormat="1" ht="12.75" hidden="1">
      <c r="I375" s="109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10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BV375" s="74"/>
      <c r="BW375" s="74"/>
      <c r="BX375" s="74"/>
      <c r="BY375" s="74"/>
      <c r="BZ375" s="75"/>
      <c r="CA375" s="75"/>
      <c r="CB375" s="75"/>
      <c r="CC375" s="75"/>
      <c r="CD375" s="75"/>
      <c r="CE375" s="75"/>
      <c r="CF375" s="75"/>
    </row>
    <row r="376" spans="9:84" s="73" customFormat="1" ht="12.75" hidden="1">
      <c r="I376" s="109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10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5"/>
      <c r="CA376" s="75"/>
      <c r="CB376" s="75"/>
      <c r="CC376" s="75"/>
      <c r="CD376" s="75"/>
      <c r="CE376" s="75"/>
      <c r="CF376" s="75"/>
    </row>
    <row r="377" spans="9:84" s="73" customFormat="1" ht="12.75" hidden="1">
      <c r="I377" s="109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10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5"/>
      <c r="CA377" s="75"/>
      <c r="CB377" s="75"/>
      <c r="CC377" s="75"/>
      <c r="CD377" s="75"/>
      <c r="CE377" s="75"/>
      <c r="CF377" s="75"/>
    </row>
    <row r="378" spans="9:84" s="73" customFormat="1" ht="12.75" hidden="1">
      <c r="I378" s="109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10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5"/>
      <c r="CA378" s="75"/>
      <c r="CB378" s="75"/>
      <c r="CC378" s="75"/>
      <c r="CD378" s="75"/>
      <c r="CE378" s="75"/>
      <c r="CF378" s="75"/>
    </row>
    <row r="379" spans="9:84" s="73" customFormat="1" ht="12.75" hidden="1">
      <c r="I379" s="109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10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  <c r="BT379" s="74"/>
      <c r="BU379" s="74"/>
      <c r="BV379" s="74"/>
      <c r="BW379" s="74"/>
      <c r="BX379" s="74"/>
      <c r="BY379" s="74"/>
      <c r="BZ379" s="75"/>
      <c r="CA379" s="75"/>
      <c r="CB379" s="75"/>
      <c r="CC379" s="75"/>
      <c r="CD379" s="75"/>
      <c r="CE379" s="75"/>
      <c r="CF379" s="75"/>
    </row>
    <row r="380" spans="9:84" s="73" customFormat="1" ht="12.75" hidden="1">
      <c r="I380" s="109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10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5"/>
      <c r="CA380" s="75"/>
      <c r="CB380" s="75"/>
      <c r="CC380" s="75"/>
      <c r="CD380" s="75"/>
      <c r="CE380" s="75"/>
      <c r="CF380" s="75"/>
    </row>
    <row r="381" spans="9:84" s="73" customFormat="1" ht="12.75" hidden="1">
      <c r="I381" s="109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10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4"/>
      <c r="BU381" s="74"/>
      <c r="BV381" s="74"/>
      <c r="BW381" s="74"/>
      <c r="BX381" s="74"/>
      <c r="BY381" s="74"/>
      <c r="BZ381" s="75"/>
      <c r="CA381" s="75"/>
      <c r="CB381" s="75"/>
      <c r="CC381" s="75"/>
      <c r="CD381" s="75"/>
      <c r="CE381" s="75"/>
      <c r="CF381" s="75"/>
    </row>
    <row r="382" spans="9:84" s="73" customFormat="1" ht="12.75" hidden="1">
      <c r="I382" s="109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10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  <c r="BT382" s="74"/>
      <c r="BU382" s="74"/>
      <c r="BV382" s="74"/>
      <c r="BW382" s="74"/>
      <c r="BX382" s="74"/>
      <c r="BY382" s="74"/>
      <c r="BZ382" s="75"/>
      <c r="CA382" s="75"/>
      <c r="CB382" s="75"/>
      <c r="CC382" s="75"/>
      <c r="CD382" s="75"/>
      <c r="CE382" s="75"/>
      <c r="CF382" s="75"/>
    </row>
    <row r="383" spans="9:84" s="73" customFormat="1" ht="12.75" hidden="1">
      <c r="I383" s="109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10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  <c r="BT383" s="74"/>
      <c r="BU383" s="74"/>
      <c r="BV383" s="74"/>
      <c r="BW383" s="74"/>
      <c r="BX383" s="74"/>
      <c r="BY383" s="74"/>
      <c r="BZ383" s="75"/>
      <c r="CA383" s="75"/>
      <c r="CB383" s="75"/>
      <c r="CC383" s="75"/>
      <c r="CD383" s="75"/>
      <c r="CE383" s="75"/>
      <c r="CF383" s="75"/>
    </row>
    <row r="384" spans="9:84" s="73" customFormat="1" ht="12.75" hidden="1">
      <c r="I384" s="109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10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4"/>
      <c r="BU384" s="74"/>
      <c r="BV384" s="74"/>
      <c r="BW384" s="74"/>
      <c r="BX384" s="74"/>
      <c r="BY384" s="74"/>
      <c r="BZ384" s="75"/>
      <c r="CA384" s="75"/>
      <c r="CB384" s="75"/>
      <c r="CC384" s="75"/>
      <c r="CD384" s="75"/>
      <c r="CE384" s="75"/>
      <c r="CF384" s="75"/>
    </row>
    <row r="385" spans="9:84" s="73" customFormat="1" ht="12.75" hidden="1">
      <c r="I385" s="109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10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5"/>
      <c r="CA385" s="75"/>
      <c r="CB385" s="75"/>
      <c r="CC385" s="75"/>
      <c r="CD385" s="75"/>
      <c r="CE385" s="75"/>
      <c r="CF385" s="75"/>
    </row>
    <row r="386" spans="9:84" s="73" customFormat="1" ht="12.75" hidden="1">
      <c r="I386" s="109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10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5"/>
      <c r="CA386" s="75"/>
      <c r="CB386" s="75"/>
      <c r="CC386" s="75"/>
      <c r="CD386" s="75"/>
      <c r="CE386" s="75"/>
      <c r="CF386" s="75"/>
    </row>
    <row r="387" spans="9:84" s="73" customFormat="1" ht="12.75" hidden="1">
      <c r="I387" s="109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10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  <c r="BT387" s="74"/>
      <c r="BU387" s="74"/>
      <c r="BV387" s="74"/>
      <c r="BW387" s="74"/>
      <c r="BX387" s="74"/>
      <c r="BY387" s="74"/>
      <c r="BZ387" s="75"/>
      <c r="CA387" s="75"/>
      <c r="CB387" s="75"/>
      <c r="CC387" s="75"/>
      <c r="CD387" s="75"/>
      <c r="CE387" s="75"/>
      <c r="CF387" s="75"/>
    </row>
    <row r="388" spans="9:84" s="73" customFormat="1" ht="12.75" hidden="1">
      <c r="I388" s="109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10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  <c r="BT388" s="74"/>
      <c r="BU388" s="74"/>
      <c r="BV388" s="74"/>
      <c r="BW388" s="74"/>
      <c r="BX388" s="74"/>
      <c r="BY388" s="74"/>
      <c r="BZ388" s="75"/>
      <c r="CA388" s="75"/>
      <c r="CB388" s="75"/>
      <c r="CC388" s="75"/>
      <c r="CD388" s="75"/>
      <c r="CE388" s="75"/>
      <c r="CF388" s="75"/>
    </row>
    <row r="389" spans="9:84" s="73" customFormat="1" ht="12.75" hidden="1">
      <c r="I389" s="109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10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  <c r="BT389" s="74"/>
      <c r="BU389" s="74"/>
      <c r="BV389" s="74"/>
      <c r="BW389" s="74"/>
      <c r="BX389" s="74"/>
      <c r="BY389" s="74"/>
      <c r="BZ389" s="75"/>
      <c r="CA389" s="75"/>
      <c r="CB389" s="75"/>
      <c r="CC389" s="75"/>
      <c r="CD389" s="75"/>
      <c r="CE389" s="75"/>
      <c r="CF389" s="75"/>
    </row>
    <row r="390" spans="9:84" s="73" customFormat="1" ht="12.75" hidden="1">
      <c r="I390" s="109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10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  <c r="BT390" s="74"/>
      <c r="BU390" s="74"/>
      <c r="BV390" s="74"/>
      <c r="BW390" s="74"/>
      <c r="BX390" s="74"/>
      <c r="BY390" s="74"/>
      <c r="BZ390" s="75"/>
      <c r="CA390" s="75"/>
      <c r="CB390" s="75"/>
      <c r="CC390" s="75"/>
      <c r="CD390" s="75"/>
      <c r="CE390" s="75"/>
      <c r="CF390" s="75"/>
    </row>
    <row r="391" spans="9:84" s="73" customFormat="1" ht="12.75" hidden="1">
      <c r="I391" s="109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10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5"/>
      <c r="CA391" s="75"/>
      <c r="CB391" s="75"/>
      <c r="CC391" s="75"/>
      <c r="CD391" s="75"/>
      <c r="CE391" s="75"/>
      <c r="CF391" s="75"/>
    </row>
    <row r="392" spans="9:84" s="73" customFormat="1" ht="12.75" hidden="1">
      <c r="I392" s="109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10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  <c r="BT392" s="74"/>
      <c r="BU392" s="74"/>
      <c r="BV392" s="74"/>
      <c r="BW392" s="74"/>
      <c r="BX392" s="74"/>
      <c r="BY392" s="74"/>
      <c r="BZ392" s="75"/>
      <c r="CA392" s="75"/>
      <c r="CB392" s="75"/>
      <c r="CC392" s="75"/>
      <c r="CD392" s="75"/>
      <c r="CE392" s="75"/>
      <c r="CF392" s="75"/>
    </row>
    <row r="393" spans="9:84" s="73" customFormat="1" ht="12.75" hidden="1">
      <c r="I393" s="109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10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  <c r="BT393" s="74"/>
      <c r="BU393" s="74"/>
      <c r="BV393" s="74"/>
      <c r="BW393" s="74"/>
      <c r="BX393" s="74"/>
      <c r="BY393" s="74"/>
      <c r="BZ393" s="75"/>
      <c r="CA393" s="75"/>
      <c r="CB393" s="75"/>
      <c r="CC393" s="75"/>
      <c r="CD393" s="75"/>
      <c r="CE393" s="75"/>
      <c r="CF393" s="75"/>
    </row>
    <row r="394" spans="9:84" s="73" customFormat="1" ht="12.75" hidden="1">
      <c r="I394" s="109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10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  <c r="BT394" s="74"/>
      <c r="BU394" s="74"/>
      <c r="BV394" s="74"/>
      <c r="BW394" s="74"/>
      <c r="BX394" s="74"/>
      <c r="BY394" s="74"/>
      <c r="BZ394" s="75"/>
      <c r="CA394" s="75"/>
      <c r="CB394" s="75"/>
      <c r="CC394" s="75"/>
      <c r="CD394" s="75"/>
      <c r="CE394" s="75"/>
      <c r="CF394" s="75"/>
    </row>
    <row r="395" spans="9:84" s="73" customFormat="1" ht="12.75" hidden="1">
      <c r="I395" s="109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10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  <c r="BT395" s="74"/>
      <c r="BU395" s="74"/>
      <c r="BV395" s="74"/>
      <c r="BW395" s="74"/>
      <c r="BX395" s="74"/>
      <c r="BY395" s="74"/>
      <c r="BZ395" s="75"/>
      <c r="CA395" s="75"/>
      <c r="CB395" s="75"/>
      <c r="CC395" s="75"/>
      <c r="CD395" s="75"/>
      <c r="CE395" s="75"/>
      <c r="CF395" s="75"/>
    </row>
    <row r="396" spans="9:84" s="73" customFormat="1" ht="12.75" hidden="1">
      <c r="I396" s="109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10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  <c r="BT396" s="74"/>
      <c r="BU396" s="74"/>
      <c r="BV396" s="74"/>
      <c r="BW396" s="74"/>
      <c r="BX396" s="74"/>
      <c r="BY396" s="74"/>
      <c r="BZ396" s="75"/>
      <c r="CA396" s="75"/>
      <c r="CB396" s="75"/>
      <c r="CC396" s="75"/>
      <c r="CD396" s="75"/>
      <c r="CE396" s="75"/>
      <c r="CF396" s="75"/>
    </row>
    <row r="397" spans="9:84" s="73" customFormat="1" ht="12.75" hidden="1">
      <c r="I397" s="109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10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  <c r="BT397" s="74"/>
      <c r="BU397" s="74"/>
      <c r="BV397" s="74"/>
      <c r="BW397" s="74"/>
      <c r="BX397" s="74"/>
      <c r="BY397" s="74"/>
      <c r="BZ397" s="75"/>
      <c r="CA397" s="75"/>
      <c r="CB397" s="75"/>
      <c r="CC397" s="75"/>
      <c r="CD397" s="75"/>
      <c r="CE397" s="75"/>
      <c r="CF397" s="75"/>
    </row>
    <row r="398" spans="9:84" s="73" customFormat="1" ht="12.75" hidden="1">
      <c r="I398" s="109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10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  <c r="BT398" s="74"/>
      <c r="BU398" s="74"/>
      <c r="BV398" s="74"/>
      <c r="BW398" s="74"/>
      <c r="BX398" s="74"/>
      <c r="BY398" s="74"/>
      <c r="BZ398" s="75"/>
      <c r="CA398" s="75"/>
      <c r="CB398" s="75"/>
      <c r="CC398" s="75"/>
      <c r="CD398" s="75"/>
      <c r="CE398" s="75"/>
      <c r="CF398" s="75"/>
    </row>
    <row r="399" spans="9:84" s="73" customFormat="1" ht="12.75" hidden="1">
      <c r="I399" s="109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10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  <c r="BT399" s="74"/>
      <c r="BU399" s="74"/>
      <c r="BV399" s="74"/>
      <c r="BW399" s="74"/>
      <c r="BX399" s="74"/>
      <c r="BY399" s="74"/>
      <c r="BZ399" s="75"/>
      <c r="CA399" s="75"/>
      <c r="CB399" s="75"/>
      <c r="CC399" s="75"/>
      <c r="CD399" s="75"/>
      <c r="CE399" s="75"/>
      <c r="CF399" s="75"/>
    </row>
    <row r="400" spans="9:84" s="73" customFormat="1" ht="12.75" hidden="1">
      <c r="I400" s="109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10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5"/>
      <c r="CA400" s="75"/>
      <c r="CB400" s="75"/>
      <c r="CC400" s="75"/>
      <c r="CD400" s="75"/>
      <c r="CE400" s="75"/>
      <c r="CF400" s="75"/>
    </row>
    <row r="401" spans="9:84" s="73" customFormat="1" ht="12.75" hidden="1">
      <c r="I401" s="109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10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  <c r="BT401" s="74"/>
      <c r="BU401" s="74"/>
      <c r="BV401" s="74"/>
      <c r="BW401" s="74"/>
      <c r="BX401" s="74"/>
      <c r="BY401" s="74"/>
      <c r="BZ401" s="75"/>
      <c r="CA401" s="75"/>
      <c r="CB401" s="75"/>
      <c r="CC401" s="75"/>
      <c r="CD401" s="75"/>
      <c r="CE401" s="75"/>
      <c r="CF401" s="75"/>
    </row>
    <row r="402" spans="9:84" s="73" customFormat="1" ht="12.75" hidden="1">
      <c r="I402" s="109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10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5"/>
      <c r="CA402" s="75"/>
      <c r="CB402" s="75"/>
      <c r="CC402" s="75"/>
      <c r="CD402" s="75"/>
      <c r="CE402" s="75"/>
      <c r="CF402" s="75"/>
    </row>
    <row r="403" spans="9:84" s="73" customFormat="1" ht="12.75" hidden="1">
      <c r="I403" s="109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10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5"/>
      <c r="CA403" s="75"/>
      <c r="CB403" s="75"/>
      <c r="CC403" s="75"/>
      <c r="CD403" s="75"/>
      <c r="CE403" s="75"/>
      <c r="CF403" s="75"/>
    </row>
    <row r="404" spans="9:84" s="73" customFormat="1" ht="12.75" hidden="1">
      <c r="I404" s="109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10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5"/>
      <c r="CA404" s="75"/>
      <c r="CB404" s="75"/>
      <c r="CC404" s="75"/>
      <c r="CD404" s="75"/>
      <c r="CE404" s="75"/>
      <c r="CF404" s="75"/>
    </row>
    <row r="405" spans="9:84" s="73" customFormat="1" ht="12.75" hidden="1">
      <c r="I405" s="109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10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5"/>
      <c r="CA405" s="75"/>
      <c r="CB405" s="75"/>
      <c r="CC405" s="75"/>
      <c r="CD405" s="75"/>
      <c r="CE405" s="75"/>
      <c r="CF405" s="75"/>
    </row>
    <row r="406" spans="9:84" s="73" customFormat="1" ht="12.75" hidden="1">
      <c r="I406" s="109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10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5"/>
      <c r="CA406" s="75"/>
      <c r="CB406" s="75"/>
      <c r="CC406" s="75"/>
      <c r="CD406" s="75"/>
      <c r="CE406" s="75"/>
      <c r="CF406" s="75"/>
    </row>
    <row r="407" spans="9:84" s="73" customFormat="1" ht="12.75" hidden="1">
      <c r="I407" s="109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10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5"/>
      <c r="CA407" s="75"/>
      <c r="CB407" s="75"/>
      <c r="CC407" s="75"/>
      <c r="CD407" s="75"/>
      <c r="CE407" s="75"/>
      <c r="CF407" s="75"/>
    </row>
    <row r="408" spans="9:84" s="73" customFormat="1" ht="12.75" hidden="1">
      <c r="I408" s="109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10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5"/>
      <c r="CA408" s="75"/>
      <c r="CB408" s="75"/>
      <c r="CC408" s="75"/>
      <c r="CD408" s="75"/>
      <c r="CE408" s="75"/>
      <c r="CF408" s="75"/>
    </row>
    <row r="409" spans="9:84" s="73" customFormat="1" ht="12.75" hidden="1">
      <c r="I409" s="109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10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5"/>
      <c r="CA409" s="75"/>
      <c r="CB409" s="75"/>
      <c r="CC409" s="75"/>
      <c r="CD409" s="75"/>
      <c r="CE409" s="75"/>
      <c r="CF409" s="75"/>
    </row>
    <row r="410" spans="9:84" s="73" customFormat="1" ht="12.75" hidden="1">
      <c r="I410" s="109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10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5"/>
      <c r="CA410" s="75"/>
      <c r="CB410" s="75"/>
      <c r="CC410" s="75"/>
      <c r="CD410" s="75"/>
      <c r="CE410" s="75"/>
      <c r="CF410" s="75"/>
    </row>
    <row r="411" spans="9:84" s="73" customFormat="1" ht="12.75" hidden="1">
      <c r="I411" s="109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10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5"/>
      <c r="CA411" s="75"/>
      <c r="CB411" s="75"/>
      <c r="CC411" s="75"/>
      <c r="CD411" s="75"/>
      <c r="CE411" s="75"/>
      <c r="CF411" s="75"/>
    </row>
    <row r="412" spans="9:84" s="73" customFormat="1" ht="12.75" hidden="1">
      <c r="I412" s="109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10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5"/>
      <c r="CA412" s="75"/>
      <c r="CB412" s="75"/>
      <c r="CC412" s="75"/>
      <c r="CD412" s="75"/>
      <c r="CE412" s="75"/>
      <c r="CF412" s="75"/>
    </row>
    <row r="413" spans="9:84" s="73" customFormat="1" ht="12.75" hidden="1">
      <c r="I413" s="109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10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5"/>
      <c r="CA413" s="75"/>
      <c r="CB413" s="75"/>
      <c r="CC413" s="75"/>
      <c r="CD413" s="75"/>
      <c r="CE413" s="75"/>
      <c r="CF413" s="75"/>
    </row>
    <row r="414" spans="9:84" s="73" customFormat="1" ht="12.75" hidden="1">
      <c r="I414" s="109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10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5"/>
      <c r="CA414" s="75"/>
      <c r="CB414" s="75"/>
      <c r="CC414" s="75"/>
      <c r="CD414" s="75"/>
      <c r="CE414" s="75"/>
      <c r="CF414" s="75"/>
    </row>
    <row r="415" spans="9:84" s="73" customFormat="1" ht="12.75" hidden="1">
      <c r="I415" s="109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10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5"/>
      <c r="CA415" s="75"/>
      <c r="CB415" s="75"/>
      <c r="CC415" s="75"/>
      <c r="CD415" s="75"/>
      <c r="CE415" s="75"/>
      <c r="CF415" s="75"/>
    </row>
    <row r="416" spans="9:84" s="73" customFormat="1" ht="12.75" hidden="1">
      <c r="I416" s="109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10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5"/>
      <c r="CA416" s="75"/>
      <c r="CB416" s="75"/>
      <c r="CC416" s="75"/>
      <c r="CD416" s="75"/>
      <c r="CE416" s="75"/>
      <c r="CF416" s="75"/>
    </row>
    <row r="417" spans="9:84" s="73" customFormat="1" ht="12.75" hidden="1">
      <c r="I417" s="109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10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5"/>
      <c r="CA417" s="75"/>
      <c r="CB417" s="75"/>
      <c r="CC417" s="75"/>
      <c r="CD417" s="75"/>
      <c r="CE417" s="75"/>
      <c r="CF417" s="75"/>
    </row>
    <row r="418" spans="9:84" s="73" customFormat="1" ht="12.75" hidden="1">
      <c r="I418" s="109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10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5"/>
      <c r="CA418" s="75"/>
      <c r="CB418" s="75"/>
      <c r="CC418" s="75"/>
      <c r="CD418" s="75"/>
      <c r="CE418" s="75"/>
      <c r="CF418" s="75"/>
    </row>
    <row r="419" spans="9:84" s="73" customFormat="1" ht="12.75" hidden="1">
      <c r="I419" s="109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10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5"/>
      <c r="CA419" s="75"/>
      <c r="CB419" s="75"/>
      <c r="CC419" s="75"/>
      <c r="CD419" s="75"/>
      <c r="CE419" s="75"/>
      <c r="CF419" s="75"/>
    </row>
    <row r="420" spans="9:84" s="73" customFormat="1" ht="12.75" hidden="1">
      <c r="I420" s="109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10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5"/>
      <c r="CA420" s="75"/>
      <c r="CB420" s="75"/>
      <c r="CC420" s="75"/>
      <c r="CD420" s="75"/>
      <c r="CE420" s="75"/>
      <c r="CF420" s="75"/>
    </row>
    <row r="421" spans="9:84" s="73" customFormat="1" ht="12.75" hidden="1">
      <c r="I421" s="109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10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5"/>
      <c r="CA421" s="75"/>
      <c r="CB421" s="75"/>
      <c r="CC421" s="75"/>
      <c r="CD421" s="75"/>
      <c r="CE421" s="75"/>
      <c r="CF421" s="75"/>
    </row>
    <row r="422" spans="9:84" s="73" customFormat="1" ht="12.75" hidden="1">
      <c r="I422" s="109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10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5"/>
      <c r="CA422" s="75"/>
      <c r="CB422" s="75"/>
      <c r="CC422" s="75"/>
      <c r="CD422" s="75"/>
      <c r="CE422" s="75"/>
      <c r="CF422" s="75"/>
    </row>
    <row r="423" spans="9:84" s="73" customFormat="1" ht="12.75" hidden="1">
      <c r="I423" s="109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10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5"/>
      <c r="CA423" s="75"/>
      <c r="CB423" s="75"/>
      <c r="CC423" s="75"/>
      <c r="CD423" s="75"/>
      <c r="CE423" s="75"/>
      <c r="CF423" s="75"/>
    </row>
    <row r="424" spans="9:84" s="73" customFormat="1" ht="12.75" hidden="1">
      <c r="I424" s="109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10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5"/>
      <c r="CA424" s="75"/>
      <c r="CB424" s="75"/>
      <c r="CC424" s="75"/>
      <c r="CD424" s="75"/>
      <c r="CE424" s="75"/>
      <c r="CF424" s="75"/>
    </row>
    <row r="425" spans="9:84" s="73" customFormat="1" ht="12.75" hidden="1">
      <c r="I425" s="109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10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5"/>
      <c r="CA425" s="75"/>
      <c r="CB425" s="75"/>
      <c r="CC425" s="75"/>
      <c r="CD425" s="75"/>
      <c r="CE425" s="75"/>
      <c r="CF425" s="75"/>
    </row>
    <row r="426" spans="9:84" s="73" customFormat="1" ht="12.75" hidden="1">
      <c r="I426" s="109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10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5"/>
      <c r="CA426" s="75"/>
      <c r="CB426" s="75"/>
      <c r="CC426" s="75"/>
      <c r="CD426" s="75"/>
      <c r="CE426" s="75"/>
      <c r="CF426" s="75"/>
    </row>
    <row r="427" spans="9:84" s="73" customFormat="1" ht="12.75" hidden="1">
      <c r="I427" s="109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10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5"/>
      <c r="CA427" s="75"/>
      <c r="CB427" s="75"/>
      <c r="CC427" s="75"/>
      <c r="CD427" s="75"/>
      <c r="CE427" s="75"/>
      <c r="CF427" s="75"/>
    </row>
    <row r="428" spans="9:84" s="73" customFormat="1" ht="12.75" hidden="1">
      <c r="I428" s="109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10"/>
      <c r="BI428" s="74"/>
      <c r="BJ428" s="74"/>
      <c r="BK428" s="74"/>
      <c r="BL428" s="74"/>
      <c r="BM428" s="74"/>
      <c r="BN428" s="74"/>
      <c r="BO428" s="74"/>
      <c r="BP428" s="74"/>
      <c r="BQ428" s="74"/>
      <c r="BR428" s="74"/>
      <c r="BS428" s="74"/>
      <c r="BT428" s="74"/>
      <c r="BU428" s="74"/>
      <c r="BV428" s="74"/>
      <c r="BW428" s="74"/>
      <c r="BX428" s="74"/>
      <c r="BY428" s="74"/>
      <c r="BZ428" s="75"/>
      <c r="CA428" s="75"/>
      <c r="CB428" s="75"/>
      <c r="CC428" s="75"/>
      <c r="CD428" s="75"/>
      <c r="CE428" s="75"/>
      <c r="CF428" s="75"/>
    </row>
    <row r="429" spans="9:84" s="73" customFormat="1" ht="12.75" hidden="1">
      <c r="I429" s="109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10"/>
      <c r="BI429" s="74"/>
      <c r="BJ429" s="74"/>
      <c r="BK429" s="74"/>
      <c r="BL429" s="74"/>
      <c r="BM429" s="74"/>
      <c r="BN429" s="74"/>
      <c r="BO429" s="74"/>
      <c r="BP429" s="74"/>
      <c r="BQ429" s="74"/>
      <c r="BR429" s="74"/>
      <c r="BS429" s="74"/>
      <c r="BT429" s="74"/>
      <c r="BU429" s="74"/>
      <c r="BV429" s="74"/>
      <c r="BW429" s="74"/>
      <c r="BX429" s="74"/>
      <c r="BY429" s="74"/>
      <c r="BZ429" s="75"/>
      <c r="CA429" s="75"/>
      <c r="CB429" s="75"/>
      <c r="CC429" s="75"/>
      <c r="CD429" s="75"/>
      <c r="CE429" s="75"/>
      <c r="CF429" s="75"/>
    </row>
    <row r="430" spans="9:84" s="73" customFormat="1" ht="12.75" hidden="1">
      <c r="I430" s="109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10"/>
      <c r="BI430" s="74"/>
      <c r="BJ430" s="74"/>
      <c r="BK430" s="74"/>
      <c r="BL430" s="74"/>
      <c r="BM430" s="74"/>
      <c r="BN430" s="74"/>
      <c r="BO430" s="74"/>
      <c r="BP430" s="74"/>
      <c r="BQ430" s="74"/>
      <c r="BR430" s="74"/>
      <c r="BS430" s="74"/>
      <c r="BT430" s="74"/>
      <c r="BU430" s="74"/>
      <c r="BV430" s="74"/>
      <c r="BW430" s="74"/>
      <c r="BX430" s="74"/>
      <c r="BY430" s="74"/>
      <c r="BZ430" s="75"/>
      <c r="CA430" s="75"/>
      <c r="CB430" s="75"/>
      <c r="CC430" s="75"/>
      <c r="CD430" s="75"/>
      <c r="CE430" s="75"/>
      <c r="CF430" s="75"/>
    </row>
    <row r="431" spans="9:84" s="73" customFormat="1" ht="12.75" hidden="1">
      <c r="I431" s="109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10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BV431" s="74"/>
      <c r="BW431" s="74"/>
      <c r="BX431" s="74"/>
      <c r="BY431" s="74"/>
      <c r="BZ431" s="75"/>
      <c r="CA431" s="75"/>
      <c r="CB431" s="75"/>
      <c r="CC431" s="75"/>
      <c r="CD431" s="75"/>
      <c r="CE431" s="75"/>
      <c r="CF431" s="75"/>
    </row>
    <row r="432" spans="9:84" s="73" customFormat="1" ht="12.75" hidden="1">
      <c r="I432" s="109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10"/>
      <c r="BI432" s="74"/>
      <c r="BJ432" s="74"/>
      <c r="BK432" s="74"/>
      <c r="BL432" s="74"/>
      <c r="BM432" s="74"/>
      <c r="BN432" s="74"/>
      <c r="BO432" s="74"/>
      <c r="BP432" s="74"/>
      <c r="BQ432" s="74"/>
      <c r="BR432" s="74"/>
      <c r="BS432" s="74"/>
      <c r="BT432" s="74"/>
      <c r="BU432" s="74"/>
      <c r="BV432" s="74"/>
      <c r="BW432" s="74"/>
      <c r="BX432" s="74"/>
      <c r="BY432" s="74"/>
      <c r="BZ432" s="75"/>
      <c r="CA432" s="75"/>
      <c r="CB432" s="75"/>
      <c r="CC432" s="75"/>
      <c r="CD432" s="75"/>
      <c r="CE432" s="75"/>
      <c r="CF432" s="75"/>
    </row>
    <row r="433" spans="9:84" s="73" customFormat="1" ht="12.75" hidden="1">
      <c r="I433" s="109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10"/>
      <c r="BI433" s="74"/>
      <c r="BJ433" s="74"/>
      <c r="BK433" s="74"/>
      <c r="BL433" s="74"/>
      <c r="BM433" s="74"/>
      <c r="BN433" s="74"/>
      <c r="BO433" s="74"/>
      <c r="BP433" s="74"/>
      <c r="BQ433" s="74"/>
      <c r="BR433" s="74"/>
      <c r="BS433" s="74"/>
      <c r="BT433" s="74"/>
      <c r="BU433" s="74"/>
      <c r="BV433" s="74"/>
      <c r="BW433" s="74"/>
      <c r="BX433" s="74"/>
      <c r="BY433" s="74"/>
      <c r="BZ433" s="75"/>
      <c r="CA433" s="75"/>
      <c r="CB433" s="75"/>
      <c r="CC433" s="75"/>
      <c r="CD433" s="75"/>
      <c r="CE433" s="75"/>
      <c r="CF433" s="75"/>
    </row>
    <row r="434" spans="9:84" s="73" customFormat="1" ht="12.75" hidden="1">
      <c r="I434" s="109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10"/>
      <c r="BI434" s="74"/>
      <c r="BJ434" s="74"/>
      <c r="BK434" s="74"/>
      <c r="BL434" s="74"/>
      <c r="BM434" s="74"/>
      <c r="BN434" s="74"/>
      <c r="BO434" s="74"/>
      <c r="BP434" s="74"/>
      <c r="BQ434" s="74"/>
      <c r="BR434" s="74"/>
      <c r="BS434" s="74"/>
      <c r="BT434" s="74"/>
      <c r="BU434" s="74"/>
      <c r="BV434" s="74"/>
      <c r="BW434" s="74"/>
      <c r="BX434" s="74"/>
      <c r="BY434" s="74"/>
      <c r="BZ434" s="75"/>
      <c r="CA434" s="75"/>
      <c r="CB434" s="75"/>
      <c r="CC434" s="75"/>
      <c r="CD434" s="75"/>
      <c r="CE434" s="75"/>
      <c r="CF434" s="75"/>
    </row>
    <row r="435" spans="9:84" s="73" customFormat="1" ht="12.75" hidden="1">
      <c r="I435" s="109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10"/>
      <c r="BI435" s="74"/>
      <c r="BJ435" s="74"/>
      <c r="BK435" s="74"/>
      <c r="BL435" s="74"/>
      <c r="BM435" s="74"/>
      <c r="BN435" s="74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5"/>
      <c r="CA435" s="75"/>
      <c r="CB435" s="75"/>
      <c r="CC435" s="75"/>
      <c r="CD435" s="75"/>
      <c r="CE435" s="75"/>
      <c r="CF435" s="75"/>
    </row>
    <row r="436" spans="9:84" s="73" customFormat="1" ht="12.75" hidden="1">
      <c r="I436" s="109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10"/>
      <c r="BI436" s="74"/>
      <c r="BJ436" s="74"/>
      <c r="BK436" s="74"/>
      <c r="BL436" s="74"/>
      <c r="BM436" s="74"/>
      <c r="BN436" s="74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5"/>
      <c r="CA436" s="75"/>
      <c r="CB436" s="75"/>
      <c r="CC436" s="75"/>
      <c r="CD436" s="75"/>
      <c r="CE436" s="75"/>
      <c r="CF436" s="75"/>
    </row>
    <row r="437" spans="9:84" s="73" customFormat="1" ht="12.75" hidden="1">
      <c r="I437" s="109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10"/>
      <c r="BI437" s="74"/>
      <c r="BJ437" s="74"/>
      <c r="BK437" s="74"/>
      <c r="BL437" s="74"/>
      <c r="BM437" s="74"/>
      <c r="BN437" s="74"/>
      <c r="BO437" s="74"/>
      <c r="BP437" s="74"/>
      <c r="BQ437" s="74"/>
      <c r="BR437" s="74"/>
      <c r="BS437" s="74"/>
      <c r="BT437" s="74"/>
      <c r="BU437" s="74"/>
      <c r="BV437" s="74"/>
      <c r="BW437" s="74"/>
      <c r="BX437" s="74"/>
      <c r="BY437" s="74"/>
      <c r="BZ437" s="75"/>
      <c r="CA437" s="75"/>
      <c r="CB437" s="75"/>
      <c r="CC437" s="75"/>
      <c r="CD437" s="75"/>
      <c r="CE437" s="75"/>
      <c r="CF437" s="75"/>
    </row>
    <row r="438" spans="9:84" s="73" customFormat="1" ht="12.75" hidden="1">
      <c r="I438" s="109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10"/>
      <c r="BI438" s="74"/>
      <c r="BJ438" s="74"/>
      <c r="BK438" s="74"/>
      <c r="BL438" s="74"/>
      <c r="BM438" s="74"/>
      <c r="BN438" s="74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5"/>
      <c r="CA438" s="75"/>
      <c r="CB438" s="75"/>
      <c r="CC438" s="75"/>
      <c r="CD438" s="75"/>
      <c r="CE438" s="75"/>
      <c r="CF438" s="75"/>
    </row>
    <row r="439" spans="9:84" s="73" customFormat="1" ht="12.75" hidden="1">
      <c r="I439" s="109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10"/>
      <c r="BI439" s="74"/>
      <c r="BJ439" s="74"/>
      <c r="BK439" s="74"/>
      <c r="BL439" s="74"/>
      <c r="BM439" s="74"/>
      <c r="BN439" s="74"/>
      <c r="BO439" s="74"/>
      <c r="BP439" s="74"/>
      <c r="BQ439" s="74"/>
      <c r="BR439" s="74"/>
      <c r="BS439" s="74"/>
      <c r="BT439" s="74"/>
      <c r="BU439" s="74"/>
      <c r="BV439" s="74"/>
      <c r="BW439" s="74"/>
      <c r="BX439" s="74"/>
      <c r="BY439" s="74"/>
      <c r="BZ439" s="75"/>
      <c r="CA439" s="75"/>
      <c r="CB439" s="75"/>
      <c r="CC439" s="75"/>
      <c r="CD439" s="75"/>
      <c r="CE439" s="75"/>
      <c r="CF439" s="75"/>
    </row>
    <row r="440" spans="9:84" s="73" customFormat="1" ht="12.75" hidden="1">
      <c r="I440" s="109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10"/>
      <c r="BI440" s="74"/>
      <c r="BJ440" s="74"/>
      <c r="BK440" s="74"/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5"/>
      <c r="CA440" s="75"/>
      <c r="CB440" s="75"/>
      <c r="CC440" s="75"/>
      <c r="CD440" s="75"/>
      <c r="CE440" s="75"/>
      <c r="CF440" s="75"/>
    </row>
    <row r="441" spans="9:84" s="73" customFormat="1" ht="12.75" hidden="1">
      <c r="I441" s="109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10"/>
      <c r="BI441" s="74"/>
      <c r="BJ441" s="74"/>
      <c r="BK441" s="74"/>
      <c r="BL441" s="74"/>
      <c r="BM441" s="74"/>
      <c r="BN441" s="74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5"/>
      <c r="CA441" s="75"/>
      <c r="CB441" s="75"/>
      <c r="CC441" s="75"/>
      <c r="CD441" s="75"/>
      <c r="CE441" s="75"/>
      <c r="CF441" s="75"/>
    </row>
    <row r="442" spans="9:84" s="73" customFormat="1" ht="12.75" hidden="1">
      <c r="I442" s="109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10"/>
      <c r="BI442" s="74"/>
      <c r="BJ442" s="74"/>
      <c r="BK442" s="74"/>
      <c r="BL442" s="74"/>
      <c r="BM442" s="74"/>
      <c r="BN442" s="74"/>
      <c r="BO442" s="74"/>
      <c r="BP442" s="74"/>
      <c r="BQ442" s="74"/>
      <c r="BR442" s="74"/>
      <c r="BS442" s="74"/>
      <c r="BT442" s="74"/>
      <c r="BU442" s="74"/>
      <c r="BV442" s="74"/>
      <c r="BW442" s="74"/>
      <c r="BX442" s="74"/>
      <c r="BY442" s="74"/>
      <c r="BZ442" s="75"/>
      <c r="CA442" s="75"/>
      <c r="CB442" s="75"/>
      <c r="CC442" s="75"/>
      <c r="CD442" s="75"/>
      <c r="CE442" s="75"/>
      <c r="CF442" s="75"/>
    </row>
    <row r="443" spans="9:84" s="73" customFormat="1" ht="12.75" hidden="1">
      <c r="I443" s="109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10"/>
      <c r="BI443" s="74"/>
      <c r="BJ443" s="74"/>
      <c r="BK443" s="74"/>
      <c r="BL443" s="74"/>
      <c r="BM443" s="74"/>
      <c r="BN443" s="74"/>
      <c r="BO443" s="74"/>
      <c r="BP443" s="74"/>
      <c r="BQ443" s="74"/>
      <c r="BR443" s="74"/>
      <c r="BS443" s="74"/>
      <c r="BT443" s="74"/>
      <c r="BU443" s="74"/>
      <c r="BV443" s="74"/>
      <c r="BW443" s="74"/>
      <c r="BX443" s="74"/>
      <c r="BY443" s="74"/>
      <c r="BZ443" s="75"/>
      <c r="CA443" s="75"/>
      <c r="CB443" s="75"/>
      <c r="CC443" s="75"/>
      <c r="CD443" s="75"/>
      <c r="CE443" s="75"/>
      <c r="CF443" s="75"/>
    </row>
    <row r="444" spans="9:84" s="73" customFormat="1" ht="12.75" hidden="1">
      <c r="I444" s="109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10"/>
      <c r="BI444" s="74"/>
      <c r="BJ444" s="74"/>
      <c r="BK444" s="74"/>
      <c r="BL444" s="74"/>
      <c r="BM444" s="74"/>
      <c r="BN444" s="74"/>
      <c r="BO444" s="74"/>
      <c r="BP444" s="74"/>
      <c r="BQ444" s="74"/>
      <c r="BR444" s="74"/>
      <c r="BS444" s="74"/>
      <c r="BT444" s="74"/>
      <c r="BU444" s="74"/>
      <c r="BV444" s="74"/>
      <c r="BW444" s="74"/>
      <c r="BX444" s="74"/>
      <c r="BY444" s="74"/>
      <c r="BZ444" s="75"/>
      <c r="CA444" s="75"/>
      <c r="CB444" s="75"/>
      <c r="CC444" s="75"/>
      <c r="CD444" s="75"/>
      <c r="CE444" s="75"/>
      <c r="CF444" s="75"/>
    </row>
    <row r="445" spans="9:84" s="73" customFormat="1" ht="12.75" hidden="1">
      <c r="I445" s="109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10"/>
      <c r="BI445" s="74"/>
      <c r="BJ445" s="74"/>
      <c r="BK445" s="74"/>
      <c r="BL445" s="74"/>
      <c r="BM445" s="74"/>
      <c r="BN445" s="74"/>
      <c r="BO445" s="74"/>
      <c r="BP445" s="74"/>
      <c r="BQ445" s="74"/>
      <c r="BR445" s="74"/>
      <c r="BS445" s="74"/>
      <c r="BT445" s="74"/>
      <c r="BU445" s="74"/>
      <c r="BV445" s="74"/>
      <c r="BW445" s="74"/>
      <c r="BX445" s="74"/>
      <c r="BY445" s="74"/>
      <c r="BZ445" s="75"/>
      <c r="CA445" s="75"/>
      <c r="CB445" s="75"/>
      <c r="CC445" s="75"/>
      <c r="CD445" s="75"/>
      <c r="CE445" s="75"/>
      <c r="CF445" s="75"/>
    </row>
    <row r="446" spans="9:84" s="73" customFormat="1" ht="12.75" hidden="1">
      <c r="I446" s="109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10"/>
      <c r="BI446" s="74"/>
      <c r="BJ446" s="74"/>
      <c r="BK446" s="74"/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5"/>
      <c r="CA446" s="75"/>
      <c r="CB446" s="75"/>
      <c r="CC446" s="75"/>
      <c r="CD446" s="75"/>
      <c r="CE446" s="75"/>
      <c r="CF446" s="75"/>
    </row>
    <row r="447" spans="9:84" s="73" customFormat="1" ht="12.75" hidden="1">
      <c r="I447" s="109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10"/>
      <c r="BI447" s="74"/>
      <c r="BJ447" s="74"/>
      <c r="BK447" s="74"/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5"/>
      <c r="CA447" s="75"/>
      <c r="CB447" s="75"/>
      <c r="CC447" s="75"/>
      <c r="CD447" s="75"/>
      <c r="CE447" s="75"/>
      <c r="CF447" s="75"/>
    </row>
    <row r="448" spans="9:84" s="73" customFormat="1" ht="12.75" hidden="1">
      <c r="I448" s="109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10"/>
      <c r="BI448" s="74"/>
      <c r="BJ448" s="74"/>
      <c r="BK448" s="74"/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5"/>
      <c r="CA448" s="75"/>
      <c r="CB448" s="75"/>
      <c r="CC448" s="75"/>
      <c r="CD448" s="75"/>
      <c r="CE448" s="75"/>
      <c r="CF448" s="75"/>
    </row>
    <row r="449" spans="9:84" s="73" customFormat="1" ht="12.75" hidden="1">
      <c r="I449" s="109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10"/>
      <c r="BI449" s="74"/>
      <c r="BJ449" s="74"/>
      <c r="BK449" s="74"/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5"/>
      <c r="CA449" s="75"/>
      <c r="CB449" s="75"/>
      <c r="CC449" s="75"/>
      <c r="CD449" s="75"/>
      <c r="CE449" s="75"/>
      <c r="CF449" s="75"/>
    </row>
    <row r="450" spans="9:84" s="73" customFormat="1" ht="12.75" hidden="1">
      <c r="I450" s="109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10"/>
      <c r="BI450" s="74"/>
      <c r="BJ450" s="74"/>
      <c r="BK450" s="74"/>
      <c r="BL450" s="74"/>
      <c r="BM450" s="74"/>
      <c r="BN450" s="74"/>
      <c r="BO450" s="74"/>
      <c r="BP450" s="74"/>
      <c r="BQ450" s="74"/>
      <c r="BR450" s="74"/>
      <c r="BS450" s="74"/>
      <c r="BT450" s="74"/>
      <c r="BU450" s="74"/>
      <c r="BV450" s="74"/>
      <c r="BW450" s="74"/>
      <c r="BX450" s="74"/>
      <c r="BY450" s="74"/>
      <c r="BZ450" s="75"/>
      <c r="CA450" s="75"/>
      <c r="CB450" s="75"/>
      <c r="CC450" s="75"/>
      <c r="CD450" s="75"/>
      <c r="CE450" s="75"/>
      <c r="CF450" s="75"/>
    </row>
    <row r="451" spans="9:84" s="73" customFormat="1" ht="12.75" hidden="1">
      <c r="I451" s="109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10"/>
      <c r="BI451" s="74"/>
      <c r="BJ451" s="74"/>
      <c r="BK451" s="74"/>
      <c r="BL451" s="74"/>
      <c r="BM451" s="74"/>
      <c r="BN451" s="74"/>
      <c r="BO451" s="74"/>
      <c r="BP451" s="74"/>
      <c r="BQ451" s="74"/>
      <c r="BR451" s="74"/>
      <c r="BS451" s="74"/>
      <c r="BT451" s="74"/>
      <c r="BU451" s="74"/>
      <c r="BV451" s="74"/>
      <c r="BW451" s="74"/>
      <c r="BX451" s="74"/>
      <c r="BY451" s="74"/>
      <c r="BZ451" s="75"/>
      <c r="CA451" s="75"/>
      <c r="CB451" s="75"/>
      <c r="CC451" s="75"/>
      <c r="CD451" s="75"/>
      <c r="CE451" s="75"/>
      <c r="CF451" s="75"/>
    </row>
    <row r="452" spans="9:84" s="73" customFormat="1" ht="12.75" hidden="1">
      <c r="I452" s="109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10"/>
      <c r="BI452" s="74"/>
      <c r="BJ452" s="74"/>
      <c r="BK452" s="74"/>
      <c r="BL452" s="74"/>
      <c r="BM452" s="74"/>
      <c r="BN452" s="74"/>
      <c r="BO452" s="74"/>
      <c r="BP452" s="74"/>
      <c r="BQ452" s="74"/>
      <c r="BR452" s="74"/>
      <c r="BS452" s="74"/>
      <c r="BT452" s="74"/>
      <c r="BU452" s="74"/>
      <c r="BV452" s="74"/>
      <c r="BW452" s="74"/>
      <c r="BX452" s="74"/>
      <c r="BY452" s="74"/>
      <c r="BZ452" s="75"/>
      <c r="CA452" s="75"/>
      <c r="CB452" s="75"/>
      <c r="CC452" s="75"/>
      <c r="CD452" s="75"/>
      <c r="CE452" s="75"/>
      <c r="CF452" s="75"/>
    </row>
    <row r="453" spans="9:84" s="73" customFormat="1" ht="12.75" hidden="1">
      <c r="I453" s="109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10"/>
      <c r="BI453" s="74"/>
      <c r="BJ453" s="74"/>
      <c r="BK453" s="74"/>
      <c r="BL453" s="74"/>
      <c r="BM453" s="74"/>
      <c r="BN453" s="74"/>
      <c r="BO453" s="74"/>
      <c r="BP453" s="74"/>
      <c r="BQ453" s="74"/>
      <c r="BR453" s="74"/>
      <c r="BS453" s="74"/>
      <c r="BT453" s="74"/>
      <c r="BU453" s="74"/>
      <c r="BV453" s="74"/>
      <c r="BW453" s="74"/>
      <c r="BX453" s="74"/>
      <c r="BY453" s="74"/>
      <c r="BZ453" s="75"/>
      <c r="CA453" s="75"/>
      <c r="CB453" s="75"/>
      <c r="CC453" s="75"/>
      <c r="CD453" s="75"/>
      <c r="CE453" s="75"/>
      <c r="CF453" s="75"/>
    </row>
    <row r="454" spans="9:84" s="73" customFormat="1" ht="12.75" hidden="1">
      <c r="I454" s="109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10"/>
      <c r="BI454" s="74"/>
      <c r="BJ454" s="74"/>
      <c r="BK454" s="74"/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5"/>
      <c r="CA454" s="75"/>
      <c r="CB454" s="75"/>
      <c r="CC454" s="75"/>
      <c r="CD454" s="75"/>
      <c r="CE454" s="75"/>
      <c r="CF454" s="75"/>
    </row>
    <row r="455" spans="9:84" s="73" customFormat="1" ht="12.75" hidden="1">
      <c r="I455" s="109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10"/>
      <c r="BI455" s="74"/>
      <c r="BJ455" s="74"/>
      <c r="BK455" s="74"/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5"/>
      <c r="CA455" s="75"/>
      <c r="CB455" s="75"/>
      <c r="CC455" s="75"/>
      <c r="CD455" s="75"/>
      <c r="CE455" s="75"/>
      <c r="CF455" s="75"/>
    </row>
    <row r="456" spans="9:84" s="73" customFormat="1" ht="12.75" hidden="1">
      <c r="I456" s="109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10"/>
      <c r="BI456" s="74"/>
      <c r="BJ456" s="74"/>
      <c r="BK456" s="74"/>
      <c r="BL456" s="74"/>
      <c r="BM456" s="74"/>
      <c r="BN456" s="74"/>
      <c r="BO456" s="74"/>
      <c r="BP456" s="74"/>
      <c r="BQ456" s="74"/>
      <c r="BR456" s="74"/>
      <c r="BS456" s="74"/>
      <c r="BT456" s="74"/>
      <c r="BU456" s="74"/>
      <c r="BV456" s="74"/>
      <c r="BW456" s="74"/>
      <c r="BX456" s="74"/>
      <c r="BY456" s="74"/>
      <c r="BZ456" s="75"/>
      <c r="CA456" s="75"/>
      <c r="CB456" s="75"/>
      <c r="CC456" s="75"/>
      <c r="CD456" s="75"/>
      <c r="CE456" s="75"/>
      <c r="CF456" s="75"/>
    </row>
    <row r="457" spans="9:84" s="73" customFormat="1" ht="12.75" hidden="1">
      <c r="I457" s="109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10"/>
      <c r="BI457" s="74"/>
      <c r="BJ457" s="74"/>
      <c r="BK457" s="74"/>
      <c r="BL457" s="74"/>
      <c r="BM457" s="74"/>
      <c r="BN457" s="74"/>
      <c r="BO457" s="74"/>
      <c r="BP457" s="74"/>
      <c r="BQ457" s="74"/>
      <c r="BR457" s="74"/>
      <c r="BS457" s="74"/>
      <c r="BT457" s="74"/>
      <c r="BU457" s="74"/>
      <c r="BV457" s="74"/>
      <c r="BW457" s="74"/>
      <c r="BX457" s="74"/>
      <c r="BY457" s="74"/>
      <c r="BZ457" s="75"/>
      <c r="CA457" s="75"/>
      <c r="CB457" s="75"/>
      <c r="CC457" s="75"/>
      <c r="CD457" s="75"/>
      <c r="CE457" s="75"/>
      <c r="CF457" s="75"/>
    </row>
    <row r="458" spans="9:84" s="73" customFormat="1" ht="12.75" hidden="1">
      <c r="I458" s="109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10"/>
      <c r="BI458" s="74"/>
      <c r="BJ458" s="74"/>
      <c r="BK458" s="74"/>
      <c r="BL458" s="74"/>
      <c r="BM458" s="74"/>
      <c r="BN458" s="74"/>
      <c r="BO458" s="74"/>
      <c r="BP458" s="74"/>
      <c r="BQ458" s="74"/>
      <c r="BR458" s="74"/>
      <c r="BS458" s="74"/>
      <c r="BT458" s="74"/>
      <c r="BU458" s="74"/>
      <c r="BV458" s="74"/>
      <c r="BW458" s="74"/>
      <c r="BX458" s="74"/>
      <c r="BY458" s="74"/>
      <c r="BZ458" s="75"/>
      <c r="CA458" s="75"/>
      <c r="CB458" s="75"/>
      <c r="CC458" s="75"/>
      <c r="CD458" s="75"/>
      <c r="CE458" s="75"/>
      <c r="CF458" s="75"/>
    </row>
    <row r="459" spans="9:84" s="73" customFormat="1" ht="12.75" hidden="1">
      <c r="I459" s="109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10"/>
      <c r="BI459" s="74"/>
      <c r="BJ459" s="74"/>
      <c r="BK459" s="74"/>
      <c r="BL459" s="74"/>
      <c r="BM459" s="74"/>
      <c r="BN459" s="74"/>
      <c r="BO459" s="74"/>
      <c r="BP459" s="74"/>
      <c r="BQ459" s="74"/>
      <c r="BR459" s="74"/>
      <c r="BS459" s="74"/>
      <c r="BT459" s="74"/>
      <c r="BU459" s="74"/>
      <c r="BV459" s="74"/>
      <c r="BW459" s="74"/>
      <c r="BX459" s="74"/>
      <c r="BY459" s="74"/>
      <c r="BZ459" s="75"/>
      <c r="CA459" s="75"/>
      <c r="CB459" s="75"/>
      <c r="CC459" s="75"/>
      <c r="CD459" s="75"/>
      <c r="CE459" s="75"/>
      <c r="CF459" s="75"/>
    </row>
    <row r="460" spans="9:84" s="73" customFormat="1" ht="12.75" hidden="1">
      <c r="I460" s="109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10"/>
      <c r="BI460" s="74"/>
      <c r="BJ460" s="74"/>
      <c r="BK460" s="74"/>
      <c r="BL460" s="74"/>
      <c r="BM460" s="74"/>
      <c r="BN460" s="74"/>
      <c r="BO460" s="74"/>
      <c r="BP460" s="74"/>
      <c r="BQ460" s="74"/>
      <c r="BR460" s="74"/>
      <c r="BS460" s="74"/>
      <c r="BT460" s="74"/>
      <c r="BU460" s="74"/>
      <c r="BV460" s="74"/>
      <c r="BW460" s="74"/>
      <c r="BX460" s="74"/>
      <c r="BY460" s="74"/>
      <c r="BZ460" s="75"/>
      <c r="CA460" s="75"/>
      <c r="CB460" s="75"/>
      <c r="CC460" s="75"/>
      <c r="CD460" s="75"/>
      <c r="CE460" s="75"/>
      <c r="CF460" s="75"/>
    </row>
    <row r="461" spans="9:84" s="73" customFormat="1" ht="12.75" hidden="1">
      <c r="I461" s="109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10"/>
      <c r="BI461" s="74"/>
      <c r="BJ461" s="74"/>
      <c r="BK461" s="74"/>
      <c r="BL461" s="74"/>
      <c r="BM461" s="74"/>
      <c r="BN461" s="74"/>
      <c r="BO461" s="74"/>
      <c r="BP461" s="74"/>
      <c r="BQ461" s="74"/>
      <c r="BR461" s="74"/>
      <c r="BS461" s="74"/>
      <c r="BT461" s="74"/>
      <c r="BU461" s="74"/>
      <c r="BV461" s="74"/>
      <c r="BW461" s="74"/>
      <c r="BX461" s="74"/>
      <c r="BY461" s="74"/>
      <c r="BZ461" s="75"/>
      <c r="CA461" s="75"/>
      <c r="CB461" s="75"/>
      <c r="CC461" s="75"/>
      <c r="CD461" s="75"/>
      <c r="CE461" s="75"/>
      <c r="CF461" s="75"/>
    </row>
    <row r="462" spans="9:84" s="73" customFormat="1" ht="12.75" hidden="1">
      <c r="I462" s="109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10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5"/>
      <c r="CA462" s="75"/>
      <c r="CB462" s="75"/>
      <c r="CC462" s="75"/>
      <c r="CD462" s="75"/>
      <c r="CE462" s="75"/>
      <c r="CF462" s="75"/>
    </row>
    <row r="463" spans="9:84" s="73" customFormat="1" ht="12.75" hidden="1">
      <c r="I463" s="109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10"/>
      <c r="BI463" s="74"/>
      <c r="BJ463" s="74"/>
      <c r="BK463" s="74"/>
      <c r="BL463" s="74"/>
      <c r="BM463" s="74"/>
      <c r="BN463" s="74"/>
      <c r="BO463" s="74"/>
      <c r="BP463" s="74"/>
      <c r="BQ463" s="74"/>
      <c r="BR463" s="74"/>
      <c r="BS463" s="74"/>
      <c r="BT463" s="74"/>
      <c r="BU463" s="74"/>
      <c r="BV463" s="74"/>
      <c r="BW463" s="74"/>
      <c r="BX463" s="74"/>
      <c r="BY463" s="74"/>
      <c r="BZ463" s="75"/>
      <c r="CA463" s="75"/>
      <c r="CB463" s="75"/>
      <c r="CC463" s="75"/>
      <c r="CD463" s="75"/>
      <c r="CE463" s="75"/>
      <c r="CF463" s="75"/>
    </row>
    <row r="464" spans="9:84" s="73" customFormat="1" ht="12.75" hidden="1">
      <c r="I464" s="109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10"/>
      <c r="BI464" s="74"/>
      <c r="BJ464" s="74"/>
      <c r="BK464" s="74"/>
      <c r="BL464" s="74"/>
      <c r="BM464" s="74"/>
      <c r="BN464" s="74"/>
      <c r="BO464" s="74"/>
      <c r="BP464" s="74"/>
      <c r="BQ464" s="74"/>
      <c r="BR464" s="74"/>
      <c r="BS464" s="74"/>
      <c r="BT464" s="74"/>
      <c r="BU464" s="74"/>
      <c r="BV464" s="74"/>
      <c r="BW464" s="74"/>
      <c r="BX464" s="74"/>
      <c r="BY464" s="74"/>
      <c r="BZ464" s="75"/>
      <c r="CA464" s="75"/>
      <c r="CB464" s="75"/>
      <c r="CC464" s="75"/>
      <c r="CD464" s="75"/>
      <c r="CE464" s="75"/>
      <c r="CF464" s="75"/>
    </row>
    <row r="465" spans="9:84" s="73" customFormat="1" ht="12.75" hidden="1">
      <c r="I465" s="109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10"/>
      <c r="BI465" s="74"/>
      <c r="BJ465" s="74"/>
      <c r="BK465" s="74"/>
      <c r="BL465" s="74"/>
      <c r="BM465" s="74"/>
      <c r="BN465" s="74"/>
      <c r="BO465" s="74"/>
      <c r="BP465" s="74"/>
      <c r="BQ465" s="74"/>
      <c r="BR465" s="74"/>
      <c r="BS465" s="74"/>
      <c r="BT465" s="74"/>
      <c r="BU465" s="74"/>
      <c r="BV465" s="74"/>
      <c r="BW465" s="74"/>
      <c r="BX465" s="74"/>
      <c r="BY465" s="74"/>
      <c r="BZ465" s="75"/>
      <c r="CA465" s="75"/>
      <c r="CB465" s="75"/>
      <c r="CC465" s="75"/>
      <c r="CD465" s="75"/>
      <c r="CE465" s="75"/>
      <c r="CF465" s="75"/>
    </row>
    <row r="466" spans="9:84" s="73" customFormat="1" ht="12.75" hidden="1">
      <c r="I466" s="109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10"/>
      <c r="BI466" s="74"/>
      <c r="BJ466" s="74"/>
      <c r="BK466" s="74"/>
      <c r="BL466" s="74"/>
      <c r="BM466" s="74"/>
      <c r="BN466" s="74"/>
      <c r="BO466" s="74"/>
      <c r="BP466" s="74"/>
      <c r="BQ466" s="74"/>
      <c r="BR466" s="74"/>
      <c r="BS466" s="74"/>
      <c r="BT466" s="74"/>
      <c r="BU466" s="74"/>
      <c r="BV466" s="74"/>
      <c r="BW466" s="74"/>
      <c r="BX466" s="74"/>
      <c r="BY466" s="74"/>
      <c r="BZ466" s="75"/>
      <c r="CA466" s="75"/>
      <c r="CB466" s="75"/>
      <c r="CC466" s="75"/>
      <c r="CD466" s="75"/>
      <c r="CE466" s="75"/>
      <c r="CF466" s="75"/>
    </row>
    <row r="467" spans="9:84" s="73" customFormat="1" ht="12.75" hidden="1">
      <c r="I467" s="109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10"/>
      <c r="BI467" s="74"/>
      <c r="BJ467" s="74"/>
      <c r="BK467" s="74"/>
      <c r="BL467" s="74"/>
      <c r="BM467" s="74"/>
      <c r="BN467" s="74"/>
      <c r="BO467" s="74"/>
      <c r="BP467" s="74"/>
      <c r="BQ467" s="74"/>
      <c r="BR467" s="74"/>
      <c r="BS467" s="74"/>
      <c r="BT467" s="74"/>
      <c r="BU467" s="74"/>
      <c r="BV467" s="74"/>
      <c r="BW467" s="74"/>
      <c r="BX467" s="74"/>
      <c r="BY467" s="74"/>
      <c r="BZ467" s="75"/>
      <c r="CA467" s="75"/>
      <c r="CB467" s="75"/>
      <c r="CC467" s="75"/>
      <c r="CD467" s="75"/>
      <c r="CE467" s="75"/>
      <c r="CF467" s="75"/>
    </row>
    <row r="468" spans="9:84" s="73" customFormat="1" ht="12.75" hidden="1">
      <c r="I468" s="109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10"/>
      <c r="BI468" s="74"/>
      <c r="BJ468" s="74"/>
      <c r="BK468" s="74"/>
      <c r="BL468" s="74"/>
      <c r="BM468" s="74"/>
      <c r="BN468" s="74"/>
      <c r="BO468" s="74"/>
      <c r="BP468" s="74"/>
      <c r="BQ468" s="74"/>
      <c r="BR468" s="74"/>
      <c r="BS468" s="74"/>
      <c r="BT468" s="74"/>
      <c r="BU468" s="74"/>
      <c r="BV468" s="74"/>
      <c r="BW468" s="74"/>
      <c r="BX468" s="74"/>
      <c r="BY468" s="74"/>
      <c r="BZ468" s="75"/>
      <c r="CA468" s="75"/>
      <c r="CB468" s="75"/>
      <c r="CC468" s="75"/>
      <c r="CD468" s="75"/>
      <c r="CE468" s="75"/>
      <c r="CF468" s="75"/>
    </row>
    <row r="469" spans="9:84" s="73" customFormat="1" ht="12.75" hidden="1">
      <c r="I469" s="109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10"/>
      <c r="BI469" s="74"/>
      <c r="BJ469" s="74"/>
      <c r="BK469" s="74"/>
      <c r="BL469" s="74"/>
      <c r="BM469" s="74"/>
      <c r="BN469" s="74"/>
      <c r="BO469" s="74"/>
      <c r="BP469" s="74"/>
      <c r="BQ469" s="74"/>
      <c r="BR469" s="74"/>
      <c r="BS469" s="74"/>
      <c r="BT469" s="74"/>
      <c r="BU469" s="74"/>
      <c r="BV469" s="74"/>
      <c r="BW469" s="74"/>
      <c r="BX469" s="74"/>
      <c r="BY469" s="74"/>
      <c r="BZ469" s="75"/>
      <c r="CA469" s="75"/>
      <c r="CB469" s="75"/>
      <c r="CC469" s="75"/>
      <c r="CD469" s="75"/>
      <c r="CE469" s="75"/>
      <c r="CF469" s="75"/>
    </row>
    <row r="470" spans="9:84" s="73" customFormat="1" ht="12.75" hidden="1">
      <c r="I470" s="109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10"/>
      <c r="BI470" s="74"/>
      <c r="BJ470" s="74"/>
      <c r="BK470" s="74"/>
      <c r="BL470" s="74"/>
      <c r="BM470" s="74"/>
      <c r="BN470" s="74"/>
      <c r="BO470" s="74"/>
      <c r="BP470" s="74"/>
      <c r="BQ470" s="74"/>
      <c r="BR470" s="74"/>
      <c r="BS470" s="74"/>
      <c r="BT470" s="74"/>
      <c r="BU470" s="74"/>
      <c r="BV470" s="74"/>
      <c r="BW470" s="74"/>
      <c r="BX470" s="74"/>
      <c r="BY470" s="74"/>
      <c r="BZ470" s="75"/>
      <c r="CA470" s="75"/>
      <c r="CB470" s="75"/>
      <c r="CC470" s="75"/>
      <c r="CD470" s="75"/>
      <c r="CE470" s="75"/>
      <c r="CF470" s="75"/>
    </row>
    <row r="471" spans="9:84" s="73" customFormat="1" ht="12.75" hidden="1">
      <c r="I471" s="109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10"/>
      <c r="BI471" s="74"/>
      <c r="BJ471" s="74"/>
      <c r="BK471" s="74"/>
      <c r="BL471" s="74"/>
      <c r="BM471" s="74"/>
      <c r="BN471" s="74"/>
      <c r="BO471" s="74"/>
      <c r="BP471" s="74"/>
      <c r="BQ471" s="74"/>
      <c r="BR471" s="74"/>
      <c r="BS471" s="74"/>
      <c r="BT471" s="74"/>
      <c r="BU471" s="74"/>
      <c r="BV471" s="74"/>
      <c r="BW471" s="74"/>
      <c r="BX471" s="74"/>
      <c r="BY471" s="74"/>
      <c r="BZ471" s="75"/>
      <c r="CA471" s="75"/>
      <c r="CB471" s="75"/>
      <c r="CC471" s="75"/>
      <c r="CD471" s="75"/>
      <c r="CE471" s="75"/>
      <c r="CF471" s="75"/>
    </row>
    <row r="472" spans="9:84" s="73" customFormat="1" ht="12.75" hidden="1">
      <c r="I472" s="109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10"/>
      <c r="BI472" s="74"/>
      <c r="BJ472" s="74"/>
      <c r="BK472" s="74"/>
      <c r="BL472" s="74"/>
      <c r="BM472" s="74"/>
      <c r="BN472" s="74"/>
      <c r="BO472" s="74"/>
      <c r="BP472" s="74"/>
      <c r="BQ472" s="74"/>
      <c r="BR472" s="74"/>
      <c r="BS472" s="74"/>
      <c r="BT472" s="74"/>
      <c r="BU472" s="74"/>
      <c r="BV472" s="74"/>
      <c r="BW472" s="74"/>
      <c r="BX472" s="74"/>
      <c r="BY472" s="74"/>
      <c r="BZ472" s="75"/>
      <c r="CA472" s="75"/>
      <c r="CB472" s="75"/>
      <c r="CC472" s="75"/>
      <c r="CD472" s="75"/>
      <c r="CE472" s="75"/>
      <c r="CF472" s="75"/>
    </row>
    <row r="473" spans="9:84" s="73" customFormat="1" ht="12.75" hidden="1">
      <c r="I473" s="109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10"/>
      <c r="BI473" s="74"/>
      <c r="BJ473" s="74"/>
      <c r="BK473" s="74"/>
      <c r="BL473" s="74"/>
      <c r="BM473" s="74"/>
      <c r="BN473" s="74"/>
      <c r="BO473" s="74"/>
      <c r="BP473" s="74"/>
      <c r="BQ473" s="74"/>
      <c r="BR473" s="74"/>
      <c r="BS473" s="74"/>
      <c r="BT473" s="74"/>
      <c r="BU473" s="74"/>
      <c r="BV473" s="74"/>
      <c r="BW473" s="74"/>
      <c r="BX473" s="74"/>
      <c r="BY473" s="74"/>
      <c r="BZ473" s="75"/>
      <c r="CA473" s="75"/>
      <c r="CB473" s="75"/>
      <c r="CC473" s="75"/>
      <c r="CD473" s="75"/>
      <c r="CE473" s="75"/>
      <c r="CF473" s="75"/>
    </row>
    <row r="474" spans="9:84" s="73" customFormat="1" ht="12.75" hidden="1">
      <c r="I474" s="109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10"/>
      <c r="BI474" s="74"/>
      <c r="BJ474" s="74"/>
      <c r="BK474" s="74"/>
      <c r="BL474" s="74"/>
      <c r="BM474" s="74"/>
      <c r="BN474" s="74"/>
      <c r="BO474" s="74"/>
      <c r="BP474" s="74"/>
      <c r="BQ474" s="74"/>
      <c r="BR474" s="74"/>
      <c r="BS474" s="74"/>
      <c r="BT474" s="74"/>
      <c r="BU474" s="74"/>
      <c r="BV474" s="74"/>
      <c r="BW474" s="74"/>
      <c r="BX474" s="74"/>
      <c r="BY474" s="74"/>
      <c r="BZ474" s="75"/>
      <c r="CA474" s="75"/>
      <c r="CB474" s="75"/>
      <c r="CC474" s="75"/>
      <c r="CD474" s="75"/>
      <c r="CE474" s="75"/>
      <c r="CF474" s="75"/>
    </row>
    <row r="475" spans="9:84" s="73" customFormat="1" ht="12.75" hidden="1">
      <c r="I475" s="109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10"/>
      <c r="BI475" s="74"/>
      <c r="BJ475" s="74"/>
      <c r="BK475" s="74"/>
      <c r="BL475" s="74"/>
      <c r="BM475" s="74"/>
      <c r="BN475" s="74"/>
      <c r="BO475" s="74"/>
      <c r="BP475" s="74"/>
      <c r="BQ475" s="74"/>
      <c r="BR475" s="74"/>
      <c r="BS475" s="74"/>
      <c r="BT475" s="74"/>
      <c r="BU475" s="74"/>
      <c r="BV475" s="74"/>
      <c r="BW475" s="74"/>
      <c r="BX475" s="74"/>
      <c r="BY475" s="74"/>
      <c r="BZ475" s="75"/>
      <c r="CA475" s="75"/>
      <c r="CB475" s="75"/>
      <c r="CC475" s="75"/>
      <c r="CD475" s="75"/>
      <c r="CE475" s="75"/>
      <c r="CF475" s="75"/>
    </row>
    <row r="476" spans="9:84" s="73" customFormat="1" ht="12.75" hidden="1">
      <c r="I476" s="109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10"/>
      <c r="BI476" s="74"/>
      <c r="BJ476" s="74"/>
      <c r="BK476" s="74"/>
      <c r="BL476" s="74"/>
      <c r="BM476" s="74"/>
      <c r="BN476" s="74"/>
      <c r="BO476" s="74"/>
      <c r="BP476" s="74"/>
      <c r="BQ476" s="74"/>
      <c r="BR476" s="74"/>
      <c r="BS476" s="74"/>
      <c r="BT476" s="74"/>
      <c r="BU476" s="74"/>
      <c r="BV476" s="74"/>
      <c r="BW476" s="74"/>
      <c r="BX476" s="74"/>
      <c r="BY476" s="74"/>
      <c r="BZ476" s="75"/>
      <c r="CA476" s="75"/>
      <c r="CB476" s="75"/>
      <c r="CC476" s="75"/>
      <c r="CD476" s="75"/>
      <c r="CE476" s="75"/>
      <c r="CF476" s="75"/>
    </row>
    <row r="477" spans="9:84" s="73" customFormat="1" ht="12.75" hidden="1">
      <c r="I477" s="109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10"/>
      <c r="BI477" s="74"/>
      <c r="BJ477" s="74"/>
      <c r="BK477" s="74"/>
      <c r="BL477" s="74"/>
      <c r="BM477" s="74"/>
      <c r="BN477" s="74"/>
      <c r="BO477" s="74"/>
      <c r="BP477" s="74"/>
      <c r="BQ477" s="74"/>
      <c r="BR477" s="74"/>
      <c r="BS477" s="74"/>
      <c r="BT477" s="74"/>
      <c r="BU477" s="74"/>
      <c r="BV477" s="74"/>
      <c r="BW477" s="74"/>
      <c r="BX477" s="74"/>
      <c r="BY477" s="74"/>
      <c r="BZ477" s="75"/>
      <c r="CA477" s="75"/>
      <c r="CB477" s="75"/>
      <c r="CC477" s="75"/>
      <c r="CD477" s="75"/>
      <c r="CE477" s="75"/>
      <c r="CF477" s="75"/>
    </row>
    <row r="478" spans="9:84" s="73" customFormat="1" ht="12.75" hidden="1">
      <c r="I478" s="109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10"/>
      <c r="BI478" s="74"/>
      <c r="BJ478" s="74"/>
      <c r="BK478" s="74"/>
      <c r="BL478" s="74"/>
      <c r="BM478" s="74"/>
      <c r="BN478" s="74"/>
      <c r="BO478" s="74"/>
      <c r="BP478" s="74"/>
      <c r="BQ478" s="74"/>
      <c r="BR478" s="74"/>
      <c r="BS478" s="74"/>
      <c r="BT478" s="74"/>
      <c r="BU478" s="74"/>
      <c r="BV478" s="74"/>
      <c r="BW478" s="74"/>
      <c r="BX478" s="74"/>
      <c r="BY478" s="74"/>
      <c r="BZ478" s="75"/>
      <c r="CA478" s="75"/>
      <c r="CB478" s="75"/>
      <c r="CC478" s="75"/>
      <c r="CD478" s="75"/>
      <c r="CE478" s="75"/>
      <c r="CF478" s="75"/>
    </row>
    <row r="479" spans="9:84" s="73" customFormat="1" ht="12.75" hidden="1">
      <c r="I479" s="109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10"/>
      <c r="BI479" s="74"/>
      <c r="BJ479" s="74"/>
      <c r="BK479" s="74"/>
      <c r="BL479" s="74"/>
      <c r="BM479" s="74"/>
      <c r="BN479" s="74"/>
      <c r="BO479" s="74"/>
      <c r="BP479" s="74"/>
      <c r="BQ479" s="74"/>
      <c r="BR479" s="74"/>
      <c r="BS479" s="74"/>
      <c r="BT479" s="74"/>
      <c r="BU479" s="74"/>
      <c r="BV479" s="74"/>
      <c r="BW479" s="74"/>
      <c r="BX479" s="74"/>
      <c r="BY479" s="74"/>
      <c r="BZ479" s="75"/>
      <c r="CA479" s="75"/>
      <c r="CB479" s="75"/>
      <c r="CC479" s="75"/>
      <c r="CD479" s="75"/>
      <c r="CE479" s="75"/>
      <c r="CF479" s="75"/>
    </row>
    <row r="480" spans="9:84" s="73" customFormat="1" ht="12.75" hidden="1">
      <c r="I480" s="109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10"/>
      <c r="BI480" s="74"/>
      <c r="BJ480" s="74"/>
      <c r="BK480" s="74"/>
      <c r="BL480" s="74"/>
      <c r="BM480" s="74"/>
      <c r="BN480" s="74"/>
      <c r="BO480" s="74"/>
      <c r="BP480" s="74"/>
      <c r="BQ480" s="74"/>
      <c r="BR480" s="74"/>
      <c r="BS480" s="74"/>
      <c r="BT480" s="74"/>
      <c r="BU480" s="74"/>
      <c r="BV480" s="74"/>
      <c r="BW480" s="74"/>
      <c r="BX480" s="74"/>
      <c r="BY480" s="74"/>
      <c r="BZ480" s="75"/>
      <c r="CA480" s="75"/>
      <c r="CB480" s="75"/>
      <c r="CC480" s="75"/>
      <c r="CD480" s="75"/>
      <c r="CE480" s="75"/>
      <c r="CF480" s="75"/>
    </row>
    <row r="481" spans="9:84" s="73" customFormat="1" ht="12.75" hidden="1">
      <c r="I481" s="109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10"/>
      <c r="BI481" s="74"/>
      <c r="BJ481" s="74"/>
      <c r="BK481" s="74"/>
      <c r="BL481" s="74"/>
      <c r="BM481" s="74"/>
      <c r="BN481" s="74"/>
      <c r="BO481" s="74"/>
      <c r="BP481" s="74"/>
      <c r="BQ481" s="74"/>
      <c r="BR481" s="74"/>
      <c r="BS481" s="74"/>
      <c r="BT481" s="74"/>
      <c r="BU481" s="74"/>
      <c r="BV481" s="74"/>
      <c r="BW481" s="74"/>
      <c r="BX481" s="74"/>
      <c r="BY481" s="74"/>
      <c r="BZ481" s="75"/>
      <c r="CA481" s="75"/>
      <c r="CB481" s="75"/>
      <c r="CC481" s="75"/>
      <c r="CD481" s="75"/>
      <c r="CE481" s="75"/>
      <c r="CF481" s="75"/>
    </row>
    <row r="482" spans="9:84" s="73" customFormat="1" ht="12.75" hidden="1">
      <c r="I482" s="109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10"/>
      <c r="BI482" s="74"/>
      <c r="BJ482" s="74"/>
      <c r="BK482" s="74"/>
      <c r="BL482" s="74"/>
      <c r="BM482" s="74"/>
      <c r="BN482" s="74"/>
      <c r="BO482" s="74"/>
      <c r="BP482" s="74"/>
      <c r="BQ482" s="74"/>
      <c r="BR482" s="74"/>
      <c r="BS482" s="74"/>
      <c r="BT482" s="74"/>
      <c r="BU482" s="74"/>
      <c r="BV482" s="74"/>
      <c r="BW482" s="74"/>
      <c r="BX482" s="74"/>
      <c r="BY482" s="74"/>
      <c r="BZ482" s="75"/>
      <c r="CA482" s="75"/>
      <c r="CB482" s="75"/>
      <c r="CC482" s="75"/>
      <c r="CD482" s="75"/>
      <c r="CE482" s="75"/>
      <c r="CF482" s="75"/>
    </row>
    <row r="483" spans="9:84" s="73" customFormat="1" ht="12.75" hidden="1">
      <c r="I483" s="109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10"/>
      <c r="BI483" s="74"/>
      <c r="BJ483" s="74"/>
      <c r="BK483" s="74"/>
      <c r="BL483" s="74"/>
      <c r="BM483" s="74"/>
      <c r="BN483" s="74"/>
      <c r="BO483" s="74"/>
      <c r="BP483" s="74"/>
      <c r="BQ483" s="74"/>
      <c r="BR483" s="74"/>
      <c r="BS483" s="74"/>
      <c r="BT483" s="74"/>
      <c r="BU483" s="74"/>
      <c r="BV483" s="74"/>
      <c r="BW483" s="74"/>
      <c r="BX483" s="74"/>
      <c r="BY483" s="74"/>
      <c r="BZ483" s="75"/>
      <c r="CA483" s="75"/>
      <c r="CB483" s="75"/>
      <c r="CC483" s="75"/>
      <c r="CD483" s="75"/>
      <c r="CE483" s="75"/>
      <c r="CF483" s="75"/>
    </row>
    <row r="484" spans="9:84" s="73" customFormat="1" ht="12.75" hidden="1">
      <c r="I484" s="109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10"/>
      <c r="BI484" s="74"/>
      <c r="BJ484" s="74"/>
      <c r="BK484" s="74"/>
      <c r="BL484" s="74"/>
      <c r="BM484" s="74"/>
      <c r="BN484" s="74"/>
      <c r="BO484" s="74"/>
      <c r="BP484" s="74"/>
      <c r="BQ484" s="74"/>
      <c r="BR484" s="74"/>
      <c r="BS484" s="74"/>
      <c r="BT484" s="74"/>
      <c r="BU484" s="74"/>
      <c r="BV484" s="74"/>
      <c r="BW484" s="74"/>
      <c r="BX484" s="74"/>
      <c r="BY484" s="74"/>
      <c r="BZ484" s="75"/>
      <c r="CA484" s="75"/>
      <c r="CB484" s="75"/>
      <c r="CC484" s="75"/>
      <c r="CD484" s="75"/>
      <c r="CE484" s="75"/>
      <c r="CF484" s="75"/>
    </row>
    <row r="485" spans="9:84" s="73" customFormat="1" ht="12.75" hidden="1">
      <c r="I485" s="109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10"/>
      <c r="BI485" s="74"/>
      <c r="BJ485" s="74"/>
      <c r="BK485" s="74"/>
      <c r="BL485" s="74"/>
      <c r="BM485" s="74"/>
      <c r="BN485" s="74"/>
      <c r="BO485" s="74"/>
      <c r="BP485" s="74"/>
      <c r="BQ485" s="74"/>
      <c r="BR485" s="74"/>
      <c r="BS485" s="74"/>
      <c r="BT485" s="74"/>
      <c r="BU485" s="74"/>
      <c r="BV485" s="74"/>
      <c r="BW485" s="74"/>
      <c r="BX485" s="74"/>
      <c r="BY485" s="74"/>
      <c r="BZ485" s="75"/>
      <c r="CA485" s="75"/>
      <c r="CB485" s="75"/>
      <c r="CC485" s="75"/>
      <c r="CD485" s="75"/>
      <c r="CE485" s="75"/>
      <c r="CF485" s="75"/>
    </row>
    <row r="486" spans="9:84" s="73" customFormat="1" ht="12.75" hidden="1">
      <c r="I486" s="109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10"/>
      <c r="BI486" s="74"/>
      <c r="BJ486" s="74"/>
      <c r="BK486" s="74"/>
      <c r="BL486" s="74"/>
      <c r="BM486" s="74"/>
      <c r="BN486" s="74"/>
      <c r="BO486" s="74"/>
      <c r="BP486" s="74"/>
      <c r="BQ486" s="74"/>
      <c r="BR486" s="74"/>
      <c r="BS486" s="74"/>
      <c r="BT486" s="74"/>
      <c r="BU486" s="74"/>
      <c r="BV486" s="74"/>
      <c r="BW486" s="74"/>
      <c r="BX486" s="74"/>
      <c r="BY486" s="74"/>
      <c r="BZ486" s="75"/>
      <c r="CA486" s="75"/>
      <c r="CB486" s="75"/>
      <c r="CC486" s="75"/>
      <c r="CD486" s="75"/>
      <c r="CE486" s="75"/>
      <c r="CF486" s="75"/>
    </row>
    <row r="487" spans="9:84" s="73" customFormat="1" ht="12.75" hidden="1">
      <c r="I487" s="109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10"/>
      <c r="BI487" s="74"/>
      <c r="BJ487" s="74"/>
      <c r="BK487" s="74"/>
      <c r="BL487" s="74"/>
      <c r="BM487" s="74"/>
      <c r="BN487" s="74"/>
      <c r="BO487" s="74"/>
      <c r="BP487" s="74"/>
      <c r="BQ487" s="74"/>
      <c r="BR487" s="74"/>
      <c r="BS487" s="74"/>
      <c r="BT487" s="74"/>
      <c r="BU487" s="74"/>
      <c r="BV487" s="74"/>
      <c r="BW487" s="74"/>
      <c r="BX487" s="74"/>
      <c r="BY487" s="74"/>
      <c r="BZ487" s="75"/>
      <c r="CA487" s="75"/>
      <c r="CB487" s="75"/>
      <c r="CC487" s="75"/>
      <c r="CD487" s="75"/>
      <c r="CE487" s="75"/>
      <c r="CF487" s="75"/>
    </row>
    <row r="488" spans="9:84" s="73" customFormat="1" ht="12.75" hidden="1">
      <c r="I488" s="109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10"/>
      <c r="BI488" s="74"/>
      <c r="BJ488" s="74"/>
      <c r="BK488" s="74"/>
      <c r="BL488" s="74"/>
      <c r="BM488" s="74"/>
      <c r="BN488" s="74"/>
      <c r="BO488" s="74"/>
      <c r="BP488" s="74"/>
      <c r="BQ488" s="74"/>
      <c r="BR488" s="74"/>
      <c r="BS488" s="74"/>
      <c r="BT488" s="74"/>
      <c r="BU488" s="74"/>
      <c r="BV488" s="74"/>
      <c r="BW488" s="74"/>
      <c r="BX488" s="74"/>
      <c r="BY488" s="74"/>
      <c r="BZ488" s="75"/>
      <c r="CA488" s="75"/>
      <c r="CB488" s="75"/>
      <c r="CC488" s="75"/>
      <c r="CD488" s="75"/>
      <c r="CE488" s="75"/>
      <c r="CF488" s="75"/>
    </row>
    <row r="489" spans="9:84" s="73" customFormat="1" ht="12.75" hidden="1">
      <c r="I489" s="109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10"/>
      <c r="BI489" s="74"/>
      <c r="BJ489" s="74"/>
      <c r="BK489" s="74"/>
      <c r="BL489" s="74"/>
      <c r="BM489" s="74"/>
      <c r="BN489" s="74"/>
      <c r="BO489" s="74"/>
      <c r="BP489" s="74"/>
      <c r="BQ489" s="74"/>
      <c r="BR489" s="74"/>
      <c r="BS489" s="74"/>
      <c r="BT489" s="74"/>
      <c r="BU489" s="74"/>
      <c r="BV489" s="74"/>
      <c r="BW489" s="74"/>
      <c r="BX489" s="74"/>
      <c r="BY489" s="74"/>
      <c r="BZ489" s="75"/>
      <c r="CA489" s="75"/>
      <c r="CB489" s="75"/>
      <c r="CC489" s="75"/>
      <c r="CD489" s="75"/>
      <c r="CE489" s="75"/>
      <c r="CF489" s="75"/>
    </row>
    <row r="490" spans="9:84" s="73" customFormat="1" ht="12.75" hidden="1">
      <c r="I490" s="109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10"/>
      <c r="BI490" s="74"/>
      <c r="BJ490" s="74"/>
      <c r="BK490" s="74"/>
      <c r="BL490" s="74"/>
      <c r="BM490" s="74"/>
      <c r="BN490" s="74"/>
      <c r="BO490" s="74"/>
      <c r="BP490" s="74"/>
      <c r="BQ490" s="74"/>
      <c r="BR490" s="74"/>
      <c r="BS490" s="74"/>
      <c r="BT490" s="74"/>
      <c r="BU490" s="74"/>
      <c r="BV490" s="74"/>
      <c r="BW490" s="74"/>
      <c r="BX490" s="74"/>
      <c r="BY490" s="74"/>
      <c r="BZ490" s="75"/>
      <c r="CA490" s="75"/>
      <c r="CB490" s="75"/>
      <c r="CC490" s="75"/>
      <c r="CD490" s="75"/>
      <c r="CE490" s="75"/>
      <c r="CF490" s="75"/>
    </row>
    <row r="491" spans="9:84" s="73" customFormat="1" ht="12.75" hidden="1">
      <c r="I491" s="109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10"/>
      <c r="BI491" s="74"/>
      <c r="BJ491" s="74"/>
      <c r="BK491" s="74"/>
      <c r="BL491" s="74"/>
      <c r="BM491" s="74"/>
      <c r="BN491" s="74"/>
      <c r="BO491" s="74"/>
      <c r="BP491" s="74"/>
      <c r="BQ491" s="74"/>
      <c r="BR491" s="74"/>
      <c r="BS491" s="74"/>
      <c r="BT491" s="74"/>
      <c r="BU491" s="74"/>
      <c r="BV491" s="74"/>
      <c r="BW491" s="74"/>
      <c r="BX491" s="74"/>
      <c r="BY491" s="74"/>
      <c r="BZ491" s="75"/>
      <c r="CA491" s="75"/>
      <c r="CB491" s="75"/>
      <c r="CC491" s="75"/>
      <c r="CD491" s="75"/>
      <c r="CE491" s="75"/>
      <c r="CF491" s="75"/>
    </row>
    <row r="492" spans="9:84" s="73" customFormat="1" ht="12.75" hidden="1">
      <c r="I492" s="109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10"/>
      <c r="BI492" s="74"/>
      <c r="BJ492" s="74"/>
      <c r="BK492" s="74"/>
      <c r="BL492" s="74"/>
      <c r="BM492" s="74"/>
      <c r="BN492" s="74"/>
      <c r="BO492" s="74"/>
      <c r="BP492" s="74"/>
      <c r="BQ492" s="74"/>
      <c r="BR492" s="74"/>
      <c r="BS492" s="74"/>
      <c r="BT492" s="74"/>
      <c r="BU492" s="74"/>
      <c r="BV492" s="74"/>
      <c r="BW492" s="74"/>
      <c r="BX492" s="74"/>
      <c r="BY492" s="74"/>
      <c r="BZ492" s="75"/>
      <c r="CA492" s="75"/>
      <c r="CB492" s="75"/>
      <c r="CC492" s="75"/>
      <c r="CD492" s="75"/>
      <c r="CE492" s="75"/>
      <c r="CF492" s="75"/>
    </row>
    <row r="493" spans="9:84" s="73" customFormat="1" ht="12.75" hidden="1">
      <c r="I493" s="109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10"/>
      <c r="BI493" s="74"/>
      <c r="BJ493" s="74"/>
      <c r="BK493" s="74"/>
      <c r="BL493" s="74"/>
      <c r="BM493" s="74"/>
      <c r="BN493" s="74"/>
      <c r="BO493" s="74"/>
      <c r="BP493" s="74"/>
      <c r="BQ493" s="74"/>
      <c r="BR493" s="74"/>
      <c r="BS493" s="74"/>
      <c r="BT493" s="74"/>
      <c r="BU493" s="74"/>
      <c r="BV493" s="74"/>
      <c r="BW493" s="74"/>
      <c r="BX493" s="74"/>
      <c r="BY493" s="74"/>
      <c r="BZ493" s="75"/>
      <c r="CA493" s="75"/>
      <c r="CB493" s="75"/>
      <c r="CC493" s="75"/>
      <c r="CD493" s="75"/>
      <c r="CE493" s="75"/>
      <c r="CF493" s="75"/>
    </row>
    <row r="494" spans="9:84" s="73" customFormat="1" ht="12.75" hidden="1">
      <c r="I494" s="109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10"/>
      <c r="BI494" s="74"/>
      <c r="BJ494" s="74"/>
      <c r="BK494" s="74"/>
      <c r="BL494" s="74"/>
      <c r="BM494" s="74"/>
      <c r="BN494" s="74"/>
      <c r="BO494" s="74"/>
      <c r="BP494" s="74"/>
      <c r="BQ494" s="74"/>
      <c r="BR494" s="74"/>
      <c r="BS494" s="74"/>
      <c r="BT494" s="74"/>
      <c r="BU494" s="74"/>
      <c r="BV494" s="74"/>
      <c r="BW494" s="74"/>
      <c r="BX494" s="74"/>
      <c r="BY494" s="74"/>
      <c r="BZ494" s="75"/>
      <c r="CA494" s="75"/>
      <c r="CB494" s="75"/>
      <c r="CC494" s="75"/>
      <c r="CD494" s="75"/>
      <c r="CE494" s="75"/>
      <c r="CF494" s="75"/>
    </row>
    <row r="495" spans="9:84" s="73" customFormat="1" ht="12.75" hidden="1">
      <c r="I495" s="109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10"/>
      <c r="BI495" s="74"/>
      <c r="BJ495" s="74"/>
      <c r="BK495" s="74"/>
      <c r="BL495" s="74"/>
      <c r="BM495" s="74"/>
      <c r="BN495" s="74"/>
      <c r="BO495" s="74"/>
      <c r="BP495" s="74"/>
      <c r="BQ495" s="74"/>
      <c r="BR495" s="74"/>
      <c r="BS495" s="74"/>
      <c r="BT495" s="74"/>
      <c r="BU495" s="74"/>
      <c r="BV495" s="74"/>
      <c r="BW495" s="74"/>
      <c r="BX495" s="74"/>
      <c r="BY495" s="74"/>
      <c r="BZ495" s="75"/>
      <c r="CA495" s="75"/>
      <c r="CB495" s="75"/>
      <c r="CC495" s="75"/>
      <c r="CD495" s="75"/>
      <c r="CE495" s="75"/>
      <c r="CF495" s="75"/>
    </row>
    <row r="496" spans="9:84" s="73" customFormat="1" ht="12.75" hidden="1">
      <c r="I496" s="109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10"/>
      <c r="BI496" s="74"/>
      <c r="BJ496" s="74"/>
      <c r="BK496" s="74"/>
      <c r="BL496" s="74"/>
      <c r="BM496" s="74"/>
      <c r="BN496" s="74"/>
      <c r="BO496" s="74"/>
      <c r="BP496" s="74"/>
      <c r="BQ496" s="74"/>
      <c r="BR496" s="74"/>
      <c r="BS496" s="74"/>
      <c r="BT496" s="74"/>
      <c r="BU496" s="74"/>
      <c r="BV496" s="74"/>
      <c r="BW496" s="74"/>
      <c r="BX496" s="74"/>
      <c r="BY496" s="74"/>
      <c r="BZ496" s="75"/>
      <c r="CA496" s="75"/>
      <c r="CB496" s="75"/>
      <c r="CC496" s="75"/>
      <c r="CD496" s="75"/>
      <c r="CE496" s="75"/>
      <c r="CF496" s="75"/>
    </row>
    <row r="497" spans="9:84" s="73" customFormat="1" ht="12.75" hidden="1">
      <c r="I497" s="109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10"/>
      <c r="BI497" s="74"/>
      <c r="BJ497" s="74"/>
      <c r="BK497" s="74"/>
      <c r="BL497" s="74"/>
      <c r="BM497" s="74"/>
      <c r="BN497" s="74"/>
      <c r="BO497" s="74"/>
      <c r="BP497" s="74"/>
      <c r="BQ497" s="74"/>
      <c r="BR497" s="74"/>
      <c r="BS497" s="74"/>
      <c r="BT497" s="74"/>
      <c r="BU497" s="74"/>
      <c r="BV497" s="74"/>
      <c r="BW497" s="74"/>
      <c r="BX497" s="74"/>
      <c r="BY497" s="74"/>
      <c r="BZ497" s="75"/>
      <c r="CA497" s="75"/>
      <c r="CB497" s="75"/>
      <c r="CC497" s="75"/>
      <c r="CD497" s="75"/>
      <c r="CE497" s="75"/>
      <c r="CF497" s="75"/>
    </row>
    <row r="498" spans="9:84" s="73" customFormat="1" ht="12.75" hidden="1">
      <c r="I498" s="109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10"/>
      <c r="BI498" s="74"/>
      <c r="BJ498" s="74"/>
      <c r="BK498" s="74"/>
      <c r="BL498" s="74"/>
      <c r="BM498" s="74"/>
      <c r="BN498" s="74"/>
      <c r="BO498" s="74"/>
      <c r="BP498" s="74"/>
      <c r="BQ498" s="74"/>
      <c r="BR498" s="74"/>
      <c r="BS498" s="74"/>
      <c r="BT498" s="74"/>
      <c r="BU498" s="74"/>
      <c r="BV498" s="74"/>
      <c r="BW498" s="74"/>
      <c r="BX498" s="74"/>
      <c r="BY498" s="74"/>
      <c r="BZ498" s="75"/>
      <c r="CA498" s="75"/>
      <c r="CB498" s="75"/>
      <c r="CC498" s="75"/>
      <c r="CD498" s="75"/>
      <c r="CE498" s="75"/>
      <c r="CF498" s="75"/>
    </row>
    <row r="499" spans="9:84" s="73" customFormat="1" ht="12.75" hidden="1">
      <c r="I499" s="109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10"/>
      <c r="BI499" s="74"/>
      <c r="BJ499" s="74"/>
      <c r="BK499" s="74"/>
      <c r="BL499" s="74"/>
      <c r="BM499" s="74"/>
      <c r="BN499" s="74"/>
      <c r="BO499" s="74"/>
      <c r="BP499" s="74"/>
      <c r="BQ499" s="74"/>
      <c r="BR499" s="74"/>
      <c r="BS499" s="74"/>
      <c r="BT499" s="74"/>
      <c r="BU499" s="74"/>
      <c r="BV499" s="74"/>
      <c r="BW499" s="74"/>
      <c r="BX499" s="74"/>
      <c r="BY499" s="74"/>
      <c r="BZ499" s="75"/>
      <c r="CA499" s="75"/>
      <c r="CB499" s="75"/>
      <c r="CC499" s="75"/>
      <c r="CD499" s="75"/>
      <c r="CE499" s="75"/>
      <c r="CF499" s="75"/>
    </row>
    <row r="500" spans="9:84" s="73" customFormat="1" ht="12.75" hidden="1">
      <c r="I500" s="109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10"/>
      <c r="BI500" s="74"/>
      <c r="BJ500" s="74"/>
      <c r="BK500" s="74"/>
      <c r="BL500" s="74"/>
      <c r="BM500" s="74"/>
      <c r="BN500" s="74"/>
      <c r="BO500" s="74"/>
      <c r="BP500" s="74"/>
      <c r="BQ500" s="74"/>
      <c r="BR500" s="74"/>
      <c r="BS500" s="74"/>
      <c r="BT500" s="74"/>
      <c r="BU500" s="74"/>
      <c r="BV500" s="74"/>
      <c r="BW500" s="74"/>
      <c r="BX500" s="74"/>
      <c r="BY500" s="74"/>
      <c r="BZ500" s="75"/>
      <c r="CA500" s="75"/>
      <c r="CB500" s="75"/>
      <c r="CC500" s="75"/>
      <c r="CD500" s="75"/>
      <c r="CE500" s="75"/>
      <c r="CF500" s="75"/>
    </row>
    <row r="501" spans="9:84" s="73" customFormat="1" ht="12.75" hidden="1">
      <c r="I501" s="109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10"/>
      <c r="BI501" s="74"/>
      <c r="BJ501" s="74"/>
      <c r="BK501" s="74"/>
      <c r="BL501" s="74"/>
      <c r="BM501" s="74"/>
      <c r="BN501" s="74"/>
      <c r="BO501" s="74"/>
      <c r="BP501" s="74"/>
      <c r="BQ501" s="74"/>
      <c r="BR501" s="74"/>
      <c r="BS501" s="74"/>
      <c r="BT501" s="74"/>
      <c r="BU501" s="74"/>
      <c r="BV501" s="74"/>
      <c r="BW501" s="74"/>
      <c r="BX501" s="74"/>
      <c r="BY501" s="74"/>
      <c r="BZ501" s="75"/>
      <c r="CA501" s="75"/>
      <c r="CB501" s="75"/>
      <c r="CC501" s="75"/>
      <c r="CD501" s="75"/>
      <c r="CE501" s="75"/>
      <c r="CF501" s="75"/>
    </row>
    <row r="502" spans="9:84" s="73" customFormat="1" ht="12.75" hidden="1">
      <c r="I502" s="109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10"/>
      <c r="BI502" s="74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  <c r="BT502" s="74"/>
      <c r="BU502" s="74"/>
      <c r="BV502" s="74"/>
      <c r="BW502" s="74"/>
      <c r="BX502" s="74"/>
      <c r="BY502" s="74"/>
      <c r="BZ502" s="75"/>
      <c r="CA502" s="75"/>
      <c r="CB502" s="75"/>
      <c r="CC502" s="75"/>
      <c r="CD502" s="75"/>
      <c r="CE502" s="75"/>
      <c r="CF502" s="75"/>
    </row>
    <row r="503" spans="9:84" s="73" customFormat="1" ht="12.75" hidden="1">
      <c r="I503" s="109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10"/>
      <c r="BI503" s="74"/>
      <c r="BJ503" s="74"/>
      <c r="BK503" s="74"/>
      <c r="BL503" s="74"/>
      <c r="BM503" s="74"/>
      <c r="BN503" s="74"/>
      <c r="BO503" s="74"/>
      <c r="BP503" s="74"/>
      <c r="BQ503" s="74"/>
      <c r="BR503" s="74"/>
      <c r="BS503" s="74"/>
      <c r="BT503" s="74"/>
      <c r="BU503" s="74"/>
      <c r="BV503" s="74"/>
      <c r="BW503" s="74"/>
      <c r="BX503" s="74"/>
      <c r="BY503" s="74"/>
      <c r="BZ503" s="75"/>
      <c r="CA503" s="75"/>
      <c r="CB503" s="75"/>
      <c r="CC503" s="75"/>
      <c r="CD503" s="75"/>
      <c r="CE503" s="75"/>
      <c r="CF503" s="75"/>
    </row>
    <row r="504" spans="9:84" s="73" customFormat="1" ht="12.75" hidden="1">
      <c r="I504" s="109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10"/>
      <c r="BI504" s="74"/>
      <c r="BJ504" s="74"/>
      <c r="BK504" s="74"/>
      <c r="BL504" s="74"/>
      <c r="BM504" s="74"/>
      <c r="BN504" s="74"/>
      <c r="BO504" s="74"/>
      <c r="BP504" s="74"/>
      <c r="BQ504" s="74"/>
      <c r="BR504" s="74"/>
      <c r="BS504" s="74"/>
      <c r="BT504" s="74"/>
      <c r="BU504" s="74"/>
      <c r="BV504" s="74"/>
      <c r="BW504" s="74"/>
      <c r="BX504" s="74"/>
      <c r="BY504" s="74"/>
      <c r="BZ504" s="75"/>
      <c r="CA504" s="75"/>
      <c r="CB504" s="75"/>
      <c r="CC504" s="75"/>
      <c r="CD504" s="75"/>
      <c r="CE504" s="75"/>
      <c r="CF504" s="75"/>
    </row>
    <row r="505" spans="9:84" s="73" customFormat="1" ht="12.75" hidden="1">
      <c r="I505" s="109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10"/>
      <c r="BI505" s="74"/>
      <c r="BJ505" s="74"/>
      <c r="BK505" s="74"/>
      <c r="BL505" s="74"/>
      <c r="BM505" s="74"/>
      <c r="BN505" s="74"/>
      <c r="BO505" s="74"/>
      <c r="BP505" s="74"/>
      <c r="BQ505" s="74"/>
      <c r="BR505" s="74"/>
      <c r="BS505" s="74"/>
      <c r="BT505" s="74"/>
      <c r="BU505" s="74"/>
      <c r="BV505" s="74"/>
      <c r="BW505" s="74"/>
      <c r="BX505" s="74"/>
      <c r="BY505" s="74"/>
      <c r="BZ505" s="75"/>
      <c r="CA505" s="75"/>
      <c r="CB505" s="75"/>
      <c r="CC505" s="75"/>
      <c r="CD505" s="75"/>
      <c r="CE505" s="75"/>
      <c r="CF505" s="75"/>
    </row>
    <row r="506" spans="9:84" s="73" customFormat="1" ht="12.75" hidden="1">
      <c r="I506" s="109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10"/>
      <c r="BI506" s="74"/>
      <c r="BJ506" s="74"/>
      <c r="BK506" s="74"/>
      <c r="BL506" s="74"/>
      <c r="BM506" s="74"/>
      <c r="BN506" s="74"/>
      <c r="BO506" s="74"/>
      <c r="BP506" s="74"/>
      <c r="BQ506" s="74"/>
      <c r="BR506" s="74"/>
      <c r="BS506" s="74"/>
      <c r="BT506" s="74"/>
      <c r="BU506" s="74"/>
      <c r="BV506" s="74"/>
      <c r="BW506" s="74"/>
      <c r="BX506" s="74"/>
      <c r="BY506" s="74"/>
      <c r="BZ506" s="75"/>
      <c r="CA506" s="75"/>
      <c r="CB506" s="75"/>
      <c r="CC506" s="75"/>
      <c r="CD506" s="75"/>
      <c r="CE506" s="75"/>
      <c r="CF506" s="75"/>
    </row>
    <row r="507" spans="9:84" s="73" customFormat="1" ht="12.75" hidden="1">
      <c r="I507" s="109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10"/>
      <c r="BI507" s="74"/>
      <c r="BJ507" s="74"/>
      <c r="BK507" s="74"/>
      <c r="BL507" s="74"/>
      <c r="BM507" s="74"/>
      <c r="BN507" s="74"/>
      <c r="BO507" s="74"/>
      <c r="BP507" s="74"/>
      <c r="BQ507" s="74"/>
      <c r="BR507" s="74"/>
      <c r="BS507" s="74"/>
      <c r="BT507" s="74"/>
      <c r="BU507" s="74"/>
      <c r="BV507" s="74"/>
      <c r="BW507" s="74"/>
      <c r="BX507" s="74"/>
      <c r="BY507" s="74"/>
      <c r="BZ507" s="75"/>
      <c r="CA507" s="75"/>
      <c r="CB507" s="75"/>
      <c r="CC507" s="75"/>
      <c r="CD507" s="75"/>
      <c r="CE507" s="75"/>
      <c r="CF507" s="75"/>
    </row>
    <row r="508" spans="9:84" s="73" customFormat="1" ht="12.75" hidden="1">
      <c r="I508" s="109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10"/>
      <c r="BI508" s="74"/>
      <c r="BJ508" s="74"/>
      <c r="BK508" s="74"/>
      <c r="BL508" s="74"/>
      <c r="BM508" s="74"/>
      <c r="BN508" s="74"/>
      <c r="BO508" s="74"/>
      <c r="BP508" s="74"/>
      <c r="BQ508" s="74"/>
      <c r="BR508" s="74"/>
      <c r="BS508" s="74"/>
      <c r="BT508" s="74"/>
      <c r="BU508" s="74"/>
      <c r="BV508" s="74"/>
      <c r="BW508" s="74"/>
      <c r="BX508" s="74"/>
      <c r="BY508" s="74"/>
      <c r="BZ508" s="75"/>
      <c r="CA508" s="75"/>
      <c r="CB508" s="75"/>
      <c r="CC508" s="75"/>
      <c r="CD508" s="75"/>
      <c r="CE508" s="75"/>
      <c r="CF508" s="75"/>
    </row>
    <row r="509" spans="9:84" s="73" customFormat="1" ht="12.75" hidden="1">
      <c r="I509" s="109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10"/>
      <c r="BI509" s="74"/>
      <c r="BJ509" s="74"/>
      <c r="BK509" s="74"/>
      <c r="BL509" s="74"/>
      <c r="BM509" s="74"/>
      <c r="BN509" s="74"/>
      <c r="BO509" s="74"/>
      <c r="BP509" s="74"/>
      <c r="BQ509" s="74"/>
      <c r="BR509" s="74"/>
      <c r="BS509" s="74"/>
      <c r="BT509" s="74"/>
      <c r="BU509" s="74"/>
      <c r="BV509" s="74"/>
      <c r="BW509" s="74"/>
      <c r="BX509" s="74"/>
      <c r="BY509" s="74"/>
      <c r="BZ509" s="75"/>
      <c r="CA509" s="75"/>
      <c r="CB509" s="75"/>
      <c r="CC509" s="75"/>
      <c r="CD509" s="75"/>
      <c r="CE509" s="75"/>
      <c r="CF509" s="75"/>
    </row>
    <row r="510" spans="9:84" s="73" customFormat="1" ht="12.75" hidden="1">
      <c r="I510" s="109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10"/>
      <c r="BI510" s="74"/>
      <c r="BJ510" s="74"/>
      <c r="BK510" s="74"/>
      <c r="BL510" s="74"/>
      <c r="BM510" s="74"/>
      <c r="BN510" s="74"/>
      <c r="BO510" s="74"/>
      <c r="BP510" s="74"/>
      <c r="BQ510" s="74"/>
      <c r="BR510" s="74"/>
      <c r="BS510" s="74"/>
      <c r="BT510" s="74"/>
      <c r="BU510" s="74"/>
      <c r="BV510" s="74"/>
      <c r="BW510" s="74"/>
      <c r="BX510" s="74"/>
      <c r="BY510" s="74"/>
      <c r="BZ510" s="75"/>
      <c r="CA510" s="75"/>
      <c r="CB510" s="75"/>
      <c r="CC510" s="75"/>
      <c r="CD510" s="75"/>
      <c r="CE510" s="75"/>
      <c r="CF510" s="75"/>
    </row>
    <row r="511" spans="9:84" s="73" customFormat="1" ht="12.75" hidden="1">
      <c r="I511" s="109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10"/>
      <c r="BI511" s="74"/>
      <c r="BJ511" s="74"/>
      <c r="BK511" s="74"/>
      <c r="BL511" s="74"/>
      <c r="BM511" s="74"/>
      <c r="BN511" s="74"/>
      <c r="BO511" s="74"/>
      <c r="BP511" s="74"/>
      <c r="BQ511" s="74"/>
      <c r="BR511" s="74"/>
      <c r="BS511" s="74"/>
      <c r="BT511" s="74"/>
      <c r="BU511" s="74"/>
      <c r="BV511" s="74"/>
      <c r="BW511" s="74"/>
      <c r="BX511" s="74"/>
      <c r="BY511" s="74"/>
      <c r="BZ511" s="75"/>
      <c r="CA511" s="75"/>
      <c r="CB511" s="75"/>
      <c r="CC511" s="75"/>
      <c r="CD511" s="75"/>
      <c r="CE511" s="75"/>
      <c r="CF511" s="75"/>
    </row>
    <row r="512" spans="9:84" s="73" customFormat="1" ht="12.75" hidden="1">
      <c r="I512" s="109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10"/>
      <c r="BI512" s="74"/>
      <c r="BJ512" s="74"/>
      <c r="BK512" s="74"/>
      <c r="BL512" s="74"/>
      <c r="BM512" s="74"/>
      <c r="BN512" s="74"/>
      <c r="BO512" s="74"/>
      <c r="BP512" s="74"/>
      <c r="BQ512" s="74"/>
      <c r="BR512" s="74"/>
      <c r="BS512" s="74"/>
      <c r="BT512" s="74"/>
      <c r="BU512" s="74"/>
      <c r="BV512" s="74"/>
      <c r="BW512" s="74"/>
      <c r="BX512" s="74"/>
      <c r="BY512" s="74"/>
      <c r="BZ512" s="75"/>
      <c r="CA512" s="75"/>
      <c r="CB512" s="75"/>
      <c r="CC512" s="75"/>
      <c r="CD512" s="75"/>
      <c r="CE512" s="75"/>
      <c r="CF512" s="75"/>
    </row>
    <row r="513" spans="9:84" s="73" customFormat="1" ht="12.75" hidden="1">
      <c r="I513" s="109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10"/>
      <c r="BI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5"/>
      <c r="CA513" s="75"/>
      <c r="CB513" s="75"/>
      <c r="CC513" s="75"/>
      <c r="CD513" s="75"/>
      <c r="CE513" s="75"/>
      <c r="CF513" s="75"/>
    </row>
    <row r="514" spans="9:84" s="73" customFormat="1" ht="12.75" hidden="1">
      <c r="I514" s="109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10"/>
      <c r="BI514" s="74"/>
      <c r="BJ514" s="74"/>
      <c r="BK514" s="74"/>
      <c r="BL514" s="74"/>
      <c r="BM514" s="74"/>
      <c r="BN514" s="74"/>
      <c r="BO514" s="74"/>
      <c r="BP514" s="74"/>
      <c r="BQ514" s="74"/>
      <c r="BR514" s="74"/>
      <c r="BS514" s="74"/>
      <c r="BT514" s="74"/>
      <c r="BU514" s="74"/>
      <c r="BV514" s="74"/>
      <c r="BW514" s="74"/>
      <c r="BX514" s="74"/>
      <c r="BY514" s="74"/>
      <c r="BZ514" s="75"/>
      <c r="CA514" s="75"/>
      <c r="CB514" s="75"/>
      <c r="CC514" s="75"/>
      <c r="CD514" s="75"/>
      <c r="CE514" s="75"/>
      <c r="CF514" s="75"/>
    </row>
    <row r="515" spans="9:84" s="73" customFormat="1" ht="12.75" hidden="1">
      <c r="I515" s="109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10"/>
      <c r="BI515" s="74"/>
      <c r="BJ515" s="74"/>
      <c r="BK515" s="74"/>
      <c r="BL515" s="74"/>
      <c r="BM515" s="74"/>
      <c r="BN515" s="74"/>
      <c r="BO515" s="74"/>
      <c r="BP515" s="74"/>
      <c r="BQ515" s="74"/>
      <c r="BR515" s="74"/>
      <c r="BS515" s="74"/>
      <c r="BT515" s="74"/>
      <c r="BU515" s="74"/>
      <c r="BV515" s="74"/>
      <c r="BW515" s="74"/>
      <c r="BX515" s="74"/>
      <c r="BY515" s="74"/>
      <c r="BZ515" s="75"/>
      <c r="CA515" s="75"/>
      <c r="CB515" s="75"/>
      <c r="CC515" s="75"/>
      <c r="CD515" s="75"/>
      <c r="CE515" s="75"/>
      <c r="CF515" s="75"/>
    </row>
    <row r="516" spans="9:84" s="73" customFormat="1" ht="12.75" hidden="1">
      <c r="I516" s="109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10"/>
      <c r="BI516" s="74"/>
      <c r="BJ516" s="74"/>
      <c r="BK516" s="74"/>
      <c r="BL516" s="74"/>
      <c r="BM516" s="74"/>
      <c r="BN516" s="74"/>
      <c r="BO516" s="74"/>
      <c r="BP516" s="74"/>
      <c r="BQ516" s="74"/>
      <c r="BR516" s="74"/>
      <c r="BS516" s="74"/>
      <c r="BT516" s="74"/>
      <c r="BU516" s="74"/>
      <c r="BV516" s="74"/>
      <c r="BW516" s="74"/>
      <c r="BX516" s="74"/>
      <c r="BY516" s="74"/>
      <c r="BZ516" s="75"/>
      <c r="CA516" s="75"/>
      <c r="CB516" s="75"/>
      <c r="CC516" s="75"/>
      <c r="CD516" s="75"/>
      <c r="CE516" s="75"/>
      <c r="CF516" s="75"/>
    </row>
    <row r="517" spans="9:84" s="73" customFormat="1" ht="12.75" hidden="1">
      <c r="I517" s="109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10"/>
      <c r="BI517" s="74"/>
      <c r="BJ517" s="74"/>
      <c r="BK517" s="74"/>
      <c r="BL517" s="74"/>
      <c r="BM517" s="74"/>
      <c r="BN517" s="74"/>
      <c r="BO517" s="74"/>
      <c r="BP517" s="74"/>
      <c r="BQ517" s="74"/>
      <c r="BR517" s="74"/>
      <c r="BS517" s="74"/>
      <c r="BT517" s="74"/>
      <c r="BU517" s="74"/>
      <c r="BV517" s="74"/>
      <c r="BW517" s="74"/>
      <c r="BX517" s="74"/>
      <c r="BY517" s="74"/>
      <c r="BZ517" s="75"/>
      <c r="CA517" s="75"/>
      <c r="CB517" s="75"/>
      <c r="CC517" s="75"/>
      <c r="CD517" s="75"/>
      <c r="CE517" s="75"/>
      <c r="CF517" s="75"/>
    </row>
    <row r="518" spans="9:84" s="73" customFormat="1" ht="12.75" hidden="1">
      <c r="I518" s="109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10"/>
      <c r="BI518" s="74"/>
      <c r="BJ518" s="74"/>
      <c r="BK518" s="74"/>
      <c r="BL518" s="74"/>
      <c r="BM518" s="74"/>
      <c r="BN518" s="74"/>
      <c r="BO518" s="74"/>
      <c r="BP518" s="74"/>
      <c r="BQ518" s="74"/>
      <c r="BR518" s="74"/>
      <c r="BS518" s="74"/>
      <c r="BT518" s="74"/>
      <c r="BU518" s="74"/>
      <c r="BV518" s="74"/>
      <c r="BW518" s="74"/>
      <c r="BX518" s="74"/>
      <c r="BY518" s="74"/>
      <c r="BZ518" s="75"/>
      <c r="CA518" s="75"/>
      <c r="CB518" s="75"/>
      <c r="CC518" s="75"/>
      <c r="CD518" s="75"/>
      <c r="CE518" s="75"/>
      <c r="CF518" s="75"/>
    </row>
    <row r="519" spans="9:84" s="73" customFormat="1" ht="12.75" hidden="1">
      <c r="I519" s="109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10"/>
      <c r="BI519" s="74"/>
      <c r="BJ519" s="74"/>
      <c r="BK519" s="74"/>
      <c r="BL519" s="74"/>
      <c r="BM519" s="74"/>
      <c r="BN519" s="74"/>
      <c r="BO519" s="74"/>
      <c r="BP519" s="74"/>
      <c r="BQ519" s="74"/>
      <c r="BR519" s="74"/>
      <c r="BS519" s="74"/>
      <c r="BT519" s="74"/>
      <c r="BU519" s="74"/>
      <c r="BV519" s="74"/>
      <c r="BW519" s="74"/>
      <c r="BX519" s="74"/>
      <c r="BY519" s="74"/>
      <c r="BZ519" s="75"/>
      <c r="CA519" s="75"/>
      <c r="CB519" s="75"/>
      <c r="CC519" s="75"/>
      <c r="CD519" s="75"/>
      <c r="CE519" s="75"/>
      <c r="CF519" s="75"/>
    </row>
    <row r="520" spans="9:84" s="73" customFormat="1" ht="12.75" hidden="1">
      <c r="I520" s="109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10"/>
      <c r="BI520" s="74"/>
      <c r="BJ520" s="74"/>
      <c r="BK520" s="74"/>
      <c r="BL520" s="74"/>
      <c r="BM520" s="74"/>
      <c r="BN520" s="74"/>
      <c r="BO520" s="74"/>
      <c r="BP520" s="74"/>
      <c r="BQ520" s="74"/>
      <c r="BR520" s="74"/>
      <c r="BS520" s="74"/>
      <c r="BT520" s="74"/>
      <c r="BU520" s="74"/>
      <c r="BV520" s="74"/>
      <c r="BW520" s="74"/>
      <c r="BX520" s="74"/>
      <c r="BY520" s="74"/>
      <c r="BZ520" s="75"/>
      <c r="CA520" s="75"/>
      <c r="CB520" s="75"/>
      <c r="CC520" s="75"/>
      <c r="CD520" s="75"/>
      <c r="CE520" s="75"/>
      <c r="CF520" s="75"/>
    </row>
    <row r="521" spans="9:84" s="73" customFormat="1" ht="12.75" hidden="1">
      <c r="I521" s="109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10"/>
      <c r="BI521" s="74"/>
      <c r="BJ521" s="74"/>
      <c r="BK521" s="74"/>
      <c r="BL521" s="74"/>
      <c r="BM521" s="74"/>
      <c r="BN521" s="74"/>
      <c r="BO521" s="74"/>
      <c r="BP521" s="74"/>
      <c r="BQ521" s="74"/>
      <c r="BR521" s="74"/>
      <c r="BS521" s="74"/>
      <c r="BT521" s="74"/>
      <c r="BU521" s="74"/>
      <c r="BV521" s="74"/>
      <c r="BW521" s="74"/>
      <c r="BX521" s="74"/>
      <c r="BY521" s="74"/>
      <c r="BZ521" s="75"/>
      <c r="CA521" s="75"/>
      <c r="CB521" s="75"/>
      <c r="CC521" s="75"/>
      <c r="CD521" s="75"/>
      <c r="CE521" s="75"/>
      <c r="CF521" s="75"/>
    </row>
    <row r="522" spans="9:84" s="73" customFormat="1" ht="12.75" hidden="1">
      <c r="I522" s="109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10"/>
      <c r="BI522" s="74"/>
      <c r="BJ522" s="74"/>
      <c r="BK522" s="74"/>
      <c r="BL522" s="74"/>
      <c r="BM522" s="74"/>
      <c r="BN522" s="74"/>
      <c r="BO522" s="74"/>
      <c r="BP522" s="74"/>
      <c r="BQ522" s="74"/>
      <c r="BR522" s="74"/>
      <c r="BS522" s="74"/>
      <c r="BT522" s="74"/>
      <c r="BU522" s="74"/>
      <c r="BV522" s="74"/>
      <c r="BW522" s="74"/>
      <c r="BX522" s="74"/>
      <c r="BY522" s="74"/>
      <c r="BZ522" s="75"/>
      <c r="CA522" s="75"/>
      <c r="CB522" s="75"/>
      <c r="CC522" s="75"/>
      <c r="CD522" s="75"/>
      <c r="CE522" s="75"/>
      <c r="CF522" s="75"/>
    </row>
    <row r="523" spans="9:84" s="73" customFormat="1" ht="12.75" hidden="1">
      <c r="I523" s="109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10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5"/>
      <c r="CA523" s="75"/>
      <c r="CB523" s="75"/>
      <c r="CC523" s="75"/>
      <c r="CD523" s="75"/>
      <c r="CE523" s="75"/>
      <c r="CF523" s="75"/>
    </row>
    <row r="524" spans="9:84" s="73" customFormat="1" ht="12.75" hidden="1">
      <c r="I524" s="109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10"/>
      <c r="BI524" s="74"/>
      <c r="BJ524" s="74"/>
      <c r="BK524" s="74"/>
      <c r="BL524" s="74"/>
      <c r="BM524" s="74"/>
      <c r="BN524" s="74"/>
      <c r="BO524" s="74"/>
      <c r="BP524" s="74"/>
      <c r="BQ524" s="74"/>
      <c r="BR524" s="74"/>
      <c r="BS524" s="74"/>
      <c r="BT524" s="74"/>
      <c r="BU524" s="74"/>
      <c r="BV524" s="74"/>
      <c r="BW524" s="74"/>
      <c r="BX524" s="74"/>
      <c r="BY524" s="74"/>
      <c r="BZ524" s="75"/>
      <c r="CA524" s="75"/>
      <c r="CB524" s="75"/>
      <c r="CC524" s="75"/>
      <c r="CD524" s="75"/>
      <c r="CE524" s="75"/>
      <c r="CF524" s="75"/>
    </row>
    <row r="525" spans="9:84" s="73" customFormat="1" ht="12.75" hidden="1">
      <c r="I525" s="109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10"/>
      <c r="BI525" s="74"/>
      <c r="BJ525" s="74"/>
      <c r="BK525" s="74"/>
      <c r="BL525" s="74"/>
      <c r="BM525" s="74"/>
      <c r="BN525" s="74"/>
      <c r="BO525" s="74"/>
      <c r="BP525" s="74"/>
      <c r="BQ525" s="74"/>
      <c r="BR525" s="74"/>
      <c r="BS525" s="74"/>
      <c r="BT525" s="74"/>
      <c r="BU525" s="74"/>
      <c r="BV525" s="74"/>
      <c r="BW525" s="74"/>
      <c r="BX525" s="74"/>
      <c r="BY525" s="74"/>
      <c r="BZ525" s="75"/>
      <c r="CA525" s="75"/>
      <c r="CB525" s="75"/>
      <c r="CC525" s="75"/>
      <c r="CD525" s="75"/>
      <c r="CE525" s="75"/>
      <c r="CF525" s="75"/>
    </row>
    <row r="526" spans="9:84" s="73" customFormat="1" ht="12.75" hidden="1">
      <c r="I526" s="109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10"/>
      <c r="BI526" s="74"/>
      <c r="BJ526" s="74"/>
      <c r="BK526" s="74"/>
      <c r="BL526" s="74"/>
      <c r="BM526" s="74"/>
      <c r="BN526" s="74"/>
      <c r="BO526" s="74"/>
      <c r="BP526" s="74"/>
      <c r="BQ526" s="74"/>
      <c r="BR526" s="74"/>
      <c r="BS526" s="74"/>
      <c r="BT526" s="74"/>
      <c r="BU526" s="74"/>
      <c r="BV526" s="74"/>
      <c r="BW526" s="74"/>
      <c r="BX526" s="74"/>
      <c r="BY526" s="74"/>
      <c r="BZ526" s="75"/>
      <c r="CA526" s="75"/>
      <c r="CB526" s="75"/>
      <c r="CC526" s="75"/>
      <c r="CD526" s="75"/>
      <c r="CE526" s="75"/>
      <c r="CF526" s="75"/>
    </row>
    <row r="527" spans="9:84" s="73" customFormat="1" ht="12.75" hidden="1">
      <c r="I527" s="109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10"/>
      <c r="BI527" s="74"/>
      <c r="BJ527" s="74"/>
      <c r="BK527" s="74"/>
      <c r="BL527" s="74"/>
      <c r="BM527" s="74"/>
      <c r="BN527" s="74"/>
      <c r="BO527" s="74"/>
      <c r="BP527" s="74"/>
      <c r="BQ527" s="74"/>
      <c r="BR527" s="74"/>
      <c r="BS527" s="74"/>
      <c r="BT527" s="74"/>
      <c r="BU527" s="74"/>
      <c r="BV527" s="74"/>
      <c r="BW527" s="74"/>
      <c r="BX527" s="74"/>
      <c r="BY527" s="74"/>
      <c r="BZ527" s="75"/>
      <c r="CA527" s="75"/>
      <c r="CB527" s="75"/>
      <c r="CC527" s="75"/>
      <c r="CD527" s="75"/>
      <c r="CE527" s="75"/>
      <c r="CF527" s="75"/>
    </row>
    <row r="528" spans="9:84" s="73" customFormat="1" ht="12.75" hidden="1">
      <c r="I528" s="109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10"/>
      <c r="BI528" s="74"/>
      <c r="BJ528" s="74"/>
      <c r="BK528" s="74"/>
      <c r="BL528" s="74"/>
      <c r="BM528" s="74"/>
      <c r="BN528" s="74"/>
      <c r="BO528" s="74"/>
      <c r="BP528" s="74"/>
      <c r="BQ528" s="74"/>
      <c r="BR528" s="74"/>
      <c r="BS528" s="74"/>
      <c r="BT528" s="74"/>
      <c r="BU528" s="74"/>
      <c r="BV528" s="74"/>
      <c r="BW528" s="74"/>
      <c r="BX528" s="74"/>
      <c r="BY528" s="74"/>
      <c r="BZ528" s="75"/>
      <c r="CA528" s="75"/>
      <c r="CB528" s="75"/>
      <c r="CC528" s="75"/>
      <c r="CD528" s="75"/>
      <c r="CE528" s="75"/>
      <c r="CF528" s="75"/>
    </row>
    <row r="529" spans="9:84" s="73" customFormat="1" ht="12.75" hidden="1">
      <c r="I529" s="109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10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  <c r="BT529" s="74"/>
      <c r="BU529" s="74"/>
      <c r="BV529" s="74"/>
      <c r="BW529" s="74"/>
      <c r="BX529" s="74"/>
      <c r="BY529" s="74"/>
      <c r="BZ529" s="75"/>
      <c r="CA529" s="75"/>
      <c r="CB529" s="75"/>
      <c r="CC529" s="75"/>
      <c r="CD529" s="75"/>
      <c r="CE529" s="75"/>
      <c r="CF529" s="75"/>
    </row>
    <row r="530" spans="9:84" s="73" customFormat="1" ht="12.75" hidden="1">
      <c r="I530" s="109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10"/>
      <c r="BI530" s="74"/>
      <c r="BJ530" s="74"/>
      <c r="BK530" s="74"/>
      <c r="BL530" s="74"/>
      <c r="BM530" s="74"/>
      <c r="BN530" s="74"/>
      <c r="BO530" s="74"/>
      <c r="BP530" s="74"/>
      <c r="BQ530" s="74"/>
      <c r="BR530" s="74"/>
      <c r="BS530" s="74"/>
      <c r="BT530" s="74"/>
      <c r="BU530" s="74"/>
      <c r="BV530" s="74"/>
      <c r="BW530" s="74"/>
      <c r="BX530" s="74"/>
      <c r="BY530" s="74"/>
      <c r="BZ530" s="75"/>
      <c r="CA530" s="75"/>
      <c r="CB530" s="75"/>
      <c r="CC530" s="75"/>
      <c r="CD530" s="75"/>
      <c r="CE530" s="75"/>
      <c r="CF530" s="75"/>
    </row>
    <row r="531" spans="9:84" s="73" customFormat="1" ht="12.75" hidden="1">
      <c r="I531" s="109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10"/>
      <c r="BI531" s="74"/>
      <c r="BJ531" s="74"/>
      <c r="BK531" s="74"/>
      <c r="BL531" s="74"/>
      <c r="BM531" s="74"/>
      <c r="BN531" s="74"/>
      <c r="BO531" s="74"/>
      <c r="BP531" s="74"/>
      <c r="BQ531" s="74"/>
      <c r="BR531" s="74"/>
      <c r="BS531" s="74"/>
      <c r="BT531" s="74"/>
      <c r="BU531" s="74"/>
      <c r="BV531" s="74"/>
      <c r="BW531" s="74"/>
      <c r="BX531" s="74"/>
      <c r="BY531" s="74"/>
      <c r="BZ531" s="75"/>
      <c r="CA531" s="75"/>
      <c r="CB531" s="75"/>
      <c r="CC531" s="75"/>
      <c r="CD531" s="75"/>
      <c r="CE531" s="75"/>
      <c r="CF531" s="75"/>
    </row>
    <row r="532" spans="9:84" s="73" customFormat="1" ht="12.75" hidden="1">
      <c r="I532" s="109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10"/>
      <c r="BI532" s="74"/>
      <c r="BJ532" s="74"/>
      <c r="BK532" s="74"/>
      <c r="BL532" s="74"/>
      <c r="BM532" s="74"/>
      <c r="BN532" s="74"/>
      <c r="BO532" s="74"/>
      <c r="BP532" s="74"/>
      <c r="BQ532" s="74"/>
      <c r="BR532" s="74"/>
      <c r="BS532" s="74"/>
      <c r="BT532" s="74"/>
      <c r="BU532" s="74"/>
      <c r="BV532" s="74"/>
      <c r="BW532" s="74"/>
      <c r="BX532" s="74"/>
      <c r="BY532" s="74"/>
      <c r="BZ532" s="75"/>
      <c r="CA532" s="75"/>
      <c r="CB532" s="75"/>
      <c r="CC532" s="75"/>
      <c r="CD532" s="75"/>
      <c r="CE532" s="75"/>
      <c r="CF532" s="75"/>
    </row>
    <row r="533" spans="9:84" s="73" customFormat="1" ht="12.75" hidden="1">
      <c r="I533" s="109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10"/>
      <c r="BI533" s="74"/>
      <c r="BJ533" s="74"/>
      <c r="BK533" s="74"/>
      <c r="BL533" s="74"/>
      <c r="BM533" s="74"/>
      <c r="BN533" s="74"/>
      <c r="BO533" s="74"/>
      <c r="BP533" s="74"/>
      <c r="BQ533" s="74"/>
      <c r="BR533" s="74"/>
      <c r="BS533" s="74"/>
      <c r="BT533" s="74"/>
      <c r="BU533" s="74"/>
      <c r="BV533" s="74"/>
      <c r="BW533" s="74"/>
      <c r="BX533" s="74"/>
      <c r="BY533" s="74"/>
      <c r="BZ533" s="75"/>
      <c r="CA533" s="75"/>
      <c r="CB533" s="75"/>
      <c r="CC533" s="75"/>
      <c r="CD533" s="75"/>
      <c r="CE533" s="75"/>
      <c r="CF533" s="75"/>
    </row>
    <row r="534" spans="9:84" s="73" customFormat="1" ht="12.75" hidden="1">
      <c r="I534" s="109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10"/>
      <c r="BI534" s="74"/>
      <c r="BJ534" s="74"/>
      <c r="BK534" s="74"/>
      <c r="BL534" s="74"/>
      <c r="BM534" s="74"/>
      <c r="BN534" s="74"/>
      <c r="BO534" s="74"/>
      <c r="BP534" s="74"/>
      <c r="BQ534" s="74"/>
      <c r="BR534" s="74"/>
      <c r="BS534" s="74"/>
      <c r="BT534" s="74"/>
      <c r="BU534" s="74"/>
      <c r="BV534" s="74"/>
      <c r="BW534" s="74"/>
      <c r="BX534" s="74"/>
      <c r="BY534" s="74"/>
      <c r="BZ534" s="75"/>
      <c r="CA534" s="75"/>
      <c r="CB534" s="75"/>
      <c r="CC534" s="75"/>
      <c r="CD534" s="75"/>
      <c r="CE534" s="75"/>
      <c r="CF534" s="75"/>
    </row>
    <row r="535" spans="9:84" s="73" customFormat="1" ht="12.75" hidden="1">
      <c r="I535" s="109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10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5"/>
      <c r="CA535" s="75"/>
      <c r="CB535" s="75"/>
      <c r="CC535" s="75"/>
      <c r="CD535" s="75"/>
      <c r="CE535" s="75"/>
      <c r="CF535" s="75"/>
    </row>
    <row r="536" spans="9:84" s="73" customFormat="1" ht="12.75" hidden="1">
      <c r="I536" s="109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10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5"/>
      <c r="CA536" s="75"/>
      <c r="CB536" s="75"/>
      <c r="CC536" s="75"/>
      <c r="CD536" s="75"/>
      <c r="CE536" s="75"/>
      <c r="CF536" s="75"/>
    </row>
    <row r="537" spans="9:84" s="73" customFormat="1" ht="12.75" hidden="1">
      <c r="I537" s="109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10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5"/>
      <c r="CA537" s="75"/>
      <c r="CB537" s="75"/>
      <c r="CC537" s="75"/>
      <c r="CD537" s="75"/>
      <c r="CE537" s="75"/>
      <c r="CF537" s="75"/>
    </row>
    <row r="538" spans="9:84" s="73" customFormat="1" ht="12.75" hidden="1">
      <c r="I538" s="109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10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5"/>
      <c r="CA538" s="75"/>
      <c r="CB538" s="75"/>
      <c r="CC538" s="75"/>
      <c r="CD538" s="75"/>
      <c r="CE538" s="75"/>
      <c r="CF538" s="75"/>
    </row>
    <row r="539" spans="9:84" s="73" customFormat="1" ht="12.75" hidden="1">
      <c r="I539" s="109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10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5"/>
      <c r="CA539" s="75"/>
      <c r="CB539" s="75"/>
      <c r="CC539" s="75"/>
      <c r="CD539" s="75"/>
      <c r="CE539" s="75"/>
      <c r="CF539" s="75"/>
    </row>
    <row r="540" spans="9:84" s="73" customFormat="1" ht="12.75" hidden="1">
      <c r="I540" s="109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10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5"/>
      <c r="CA540" s="75"/>
      <c r="CB540" s="75"/>
      <c r="CC540" s="75"/>
      <c r="CD540" s="75"/>
      <c r="CE540" s="75"/>
      <c r="CF540" s="75"/>
    </row>
    <row r="541" spans="9:84" s="73" customFormat="1" ht="12.75" hidden="1">
      <c r="I541" s="109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10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5"/>
      <c r="CA541" s="75"/>
      <c r="CB541" s="75"/>
      <c r="CC541" s="75"/>
      <c r="CD541" s="75"/>
      <c r="CE541" s="75"/>
      <c r="CF541" s="75"/>
    </row>
    <row r="542" spans="9:84" s="73" customFormat="1" ht="12.75" hidden="1">
      <c r="I542" s="109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10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5"/>
      <c r="CA542" s="75"/>
      <c r="CB542" s="75"/>
      <c r="CC542" s="75"/>
      <c r="CD542" s="75"/>
      <c r="CE542" s="75"/>
      <c r="CF542" s="75"/>
    </row>
    <row r="543" spans="9:84" s="73" customFormat="1" ht="12.75" hidden="1">
      <c r="I543" s="109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10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5"/>
      <c r="CA543" s="75"/>
      <c r="CB543" s="75"/>
      <c r="CC543" s="75"/>
      <c r="CD543" s="75"/>
      <c r="CE543" s="75"/>
      <c r="CF543" s="75"/>
    </row>
    <row r="544" spans="9:84" s="73" customFormat="1" ht="12.75" hidden="1">
      <c r="I544" s="109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10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5"/>
      <c r="CA544" s="75"/>
      <c r="CB544" s="75"/>
      <c r="CC544" s="75"/>
      <c r="CD544" s="75"/>
      <c r="CE544" s="75"/>
      <c r="CF544" s="75"/>
    </row>
    <row r="545" spans="9:84" s="73" customFormat="1" ht="12.75" hidden="1">
      <c r="I545" s="109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10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5"/>
      <c r="CA545" s="75"/>
      <c r="CB545" s="75"/>
      <c r="CC545" s="75"/>
      <c r="CD545" s="75"/>
      <c r="CE545" s="75"/>
      <c r="CF545" s="75"/>
    </row>
    <row r="546" spans="9:84" s="73" customFormat="1" ht="12.75" hidden="1">
      <c r="I546" s="109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10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5"/>
      <c r="CA546" s="75"/>
      <c r="CB546" s="75"/>
      <c r="CC546" s="75"/>
      <c r="CD546" s="75"/>
      <c r="CE546" s="75"/>
      <c r="CF546" s="75"/>
    </row>
    <row r="547" spans="9:84" s="73" customFormat="1" ht="12.75" hidden="1">
      <c r="I547" s="109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10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5"/>
      <c r="CA547" s="75"/>
      <c r="CB547" s="75"/>
      <c r="CC547" s="75"/>
      <c r="CD547" s="75"/>
      <c r="CE547" s="75"/>
      <c r="CF547" s="75"/>
    </row>
    <row r="548" spans="9:84" s="73" customFormat="1" ht="12.75" hidden="1">
      <c r="I548" s="109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10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5"/>
      <c r="CA548" s="75"/>
      <c r="CB548" s="75"/>
      <c r="CC548" s="75"/>
      <c r="CD548" s="75"/>
      <c r="CE548" s="75"/>
      <c r="CF548" s="75"/>
    </row>
    <row r="549" spans="9:84" s="73" customFormat="1" ht="12.75" hidden="1">
      <c r="I549" s="109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10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5"/>
      <c r="CA549" s="75"/>
      <c r="CB549" s="75"/>
      <c r="CC549" s="75"/>
      <c r="CD549" s="75"/>
      <c r="CE549" s="75"/>
      <c r="CF549" s="75"/>
    </row>
    <row r="550" spans="9:84" s="73" customFormat="1" ht="12.75" hidden="1">
      <c r="I550" s="109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10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5"/>
      <c r="CA550" s="75"/>
      <c r="CB550" s="75"/>
      <c r="CC550" s="75"/>
      <c r="CD550" s="75"/>
      <c r="CE550" s="75"/>
      <c r="CF550" s="75"/>
    </row>
    <row r="551" spans="9:84" s="73" customFormat="1" ht="12.75" hidden="1">
      <c r="I551" s="109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10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5"/>
      <c r="CA551" s="75"/>
      <c r="CB551" s="75"/>
      <c r="CC551" s="75"/>
      <c r="CD551" s="75"/>
      <c r="CE551" s="75"/>
      <c r="CF551" s="75"/>
    </row>
    <row r="552" spans="9:84" s="73" customFormat="1" ht="12.75" hidden="1">
      <c r="I552" s="109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10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5"/>
      <c r="CA552" s="75"/>
      <c r="CB552" s="75"/>
      <c r="CC552" s="75"/>
      <c r="CD552" s="75"/>
      <c r="CE552" s="75"/>
      <c r="CF552" s="75"/>
    </row>
    <row r="553" spans="9:84" s="73" customFormat="1" ht="12.75" hidden="1">
      <c r="I553" s="109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10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5"/>
      <c r="CA553" s="75"/>
      <c r="CB553" s="75"/>
      <c r="CC553" s="75"/>
      <c r="CD553" s="75"/>
      <c r="CE553" s="75"/>
      <c r="CF553" s="75"/>
    </row>
    <row r="554" spans="9:84" s="73" customFormat="1" ht="12.75" hidden="1">
      <c r="I554" s="109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10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5"/>
      <c r="CA554" s="75"/>
      <c r="CB554" s="75"/>
      <c r="CC554" s="75"/>
      <c r="CD554" s="75"/>
      <c r="CE554" s="75"/>
      <c r="CF554" s="75"/>
    </row>
    <row r="555" spans="9:84" s="73" customFormat="1" ht="12.75" hidden="1">
      <c r="I555" s="109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10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5"/>
      <c r="CA555" s="75"/>
      <c r="CB555" s="75"/>
      <c r="CC555" s="75"/>
      <c r="CD555" s="75"/>
      <c r="CE555" s="75"/>
      <c r="CF555" s="75"/>
    </row>
    <row r="556" spans="9:84" s="73" customFormat="1" ht="12.75" hidden="1">
      <c r="I556" s="109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10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5"/>
      <c r="CA556" s="75"/>
      <c r="CB556" s="75"/>
      <c r="CC556" s="75"/>
      <c r="CD556" s="75"/>
      <c r="CE556" s="75"/>
      <c r="CF556" s="75"/>
    </row>
    <row r="557" spans="9:84" s="73" customFormat="1" ht="12.75" hidden="1">
      <c r="I557" s="109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10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5"/>
      <c r="CA557" s="75"/>
      <c r="CB557" s="75"/>
      <c r="CC557" s="75"/>
      <c r="CD557" s="75"/>
      <c r="CE557" s="75"/>
      <c r="CF557" s="75"/>
    </row>
    <row r="558" spans="9:84" s="73" customFormat="1" ht="12.75" hidden="1">
      <c r="I558" s="109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10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5"/>
      <c r="CA558" s="75"/>
      <c r="CB558" s="75"/>
      <c r="CC558" s="75"/>
      <c r="CD558" s="75"/>
      <c r="CE558" s="75"/>
      <c r="CF558" s="75"/>
    </row>
    <row r="559" spans="9:84" s="73" customFormat="1" ht="12.75" hidden="1">
      <c r="I559" s="109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10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5"/>
      <c r="CA559" s="75"/>
      <c r="CB559" s="75"/>
      <c r="CC559" s="75"/>
      <c r="CD559" s="75"/>
      <c r="CE559" s="75"/>
      <c r="CF559" s="75"/>
    </row>
    <row r="560" spans="9:84" s="73" customFormat="1" ht="12.75" hidden="1">
      <c r="I560" s="109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10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5"/>
      <c r="CA560" s="75"/>
      <c r="CB560" s="75"/>
      <c r="CC560" s="75"/>
      <c r="CD560" s="75"/>
      <c r="CE560" s="75"/>
      <c r="CF560" s="75"/>
    </row>
    <row r="561" spans="9:84" s="73" customFormat="1" ht="12.75" hidden="1">
      <c r="I561" s="109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10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5"/>
      <c r="CA561" s="75"/>
      <c r="CB561" s="75"/>
      <c r="CC561" s="75"/>
      <c r="CD561" s="75"/>
      <c r="CE561" s="75"/>
      <c r="CF561" s="75"/>
    </row>
    <row r="562" spans="9:84" s="73" customFormat="1" ht="12.75" hidden="1">
      <c r="I562" s="109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10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5"/>
      <c r="CA562" s="75"/>
      <c r="CB562" s="75"/>
      <c r="CC562" s="75"/>
      <c r="CD562" s="75"/>
      <c r="CE562" s="75"/>
      <c r="CF562" s="75"/>
    </row>
    <row r="563" spans="9:84" s="73" customFormat="1" ht="12.75" hidden="1">
      <c r="I563" s="109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10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5"/>
      <c r="CA563" s="75"/>
      <c r="CB563" s="75"/>
      <c r="CC563" s="75"/>
      <c r="CD563" s="75"/>
      <c r="CE563" s="75"/>
      <c r="CF563" s="75"/>
    </row>
    <row r="564" spans="9:84" s="73" customFormat="1" ht="12.75" hidden="1">
      <c r="I564" s="109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10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5"/>
      <c r="CA564" s="75"/>
      <c r="CB564" s="75"/>
      <c r="CC564" s="75"/>
      <c r="CD564" s="75"/>
      <c r="CE564" s="75"/>
      <c r="CF564" s="75"/>
    </row>
    <row r="565" spans="9:84" s="73" customFormat="1" ht="12.75" hidden="1">
      <c r="I565" s="109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10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5"/>
      <c r="CA565" s="75"/>
      <c r="CB565" s="75"/>
      <c r="CC565" s="75"/>
      <c r="CD565" s="75"/>
      <c r="CE565" s="75"/>
      <c r="CF565" s="75"/>
    </row>
    <row r="566" spans="9:84" s="73" customFormat="1" ht="12.75" hidden="1">
      <c r="I566" s="109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10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5"/>
      <c r="CA566" s="75"/>
      <c r="CB566" s="75"/>
      <c r="CC566" s="75"/>
      <c r="CD566" s="75"/>
      <c r="CE566" s="75"/>
      <c r="CF566" s="75"/>
    </row>
    <row r="567" spans="9:84" s="73" customFormat="1" ht="12.75" hidden="1">
      <c r="I567" s="109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10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5"/>
      <c r="CA567" s="75"/>
      <c r="CB567" s="75"/>
      <c r="CC567" s="75"/>
      <c r="CD567" s="75"/>
      <c r="CE567" s="75"/>
      <c r="CF567" s="75"/>
    </row>
    <row r="568" spans="9:84" s="73" customFormat="1" ht="12.75" hidden="1">
      <c r="I568" s="109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10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5"/>
      <c r="CA568" s="75"/>
      <c r="CB568" s="75"/>
      <c r="CC568" s="75"/>
      <c r="CD568" s="75"/>
      <c r="CE568" s="75"/>
      <c r="CF568" s="75"/>
    </row>
    <row r="569" spans="9:84" s="73" customFormat="1" ht="12.75" hidden="1">
      <c r="I569" s="109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10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5"/>
      <c r="CA569" s="75"/>
      <c r="CB569" s="75"/>
      <c r="CC569" s="75"/>
      <c r="CD569" s="75"/>
      <c r="CE569" s="75"/>
      <c r="CF569" s="75"/>
    </row>
    <row r="570" spans="9:84" s="73" customFormat="1" ht="12.75" hidden="1">
      <c r="I570" s="109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10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5"/>
      <c r="CA570" s="75"/>
      <c r="CB570" s="75"/>
      <c r="CC570" s="75"/>
      <c r="CD570" s="75"/>
      <c r="CE570" s="75"/>
      <c r="CF570" s="75"/>
    </row>
    <row r="571" spans="9:84" s="73" customFormat="1" ht="12.75" hidden="1">
      <c r="I571" s="109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10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5"/>
      <c r="CA571" s="75"/>
      <c r="CB571" s="75"/>
      <c r="CC571" s="75"/>
      <c r="CD571" s="75"/>
      <c r="CE571" s="75"/>
      <c r="CF571" s="75"/>
    </row>
    <row r="572" spans="9:84" s="73" customFormat="1" ht="12.75" hidden="1">
      <c r="I572" s="109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10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5"/>
      <c r="CA572" s="75"/>
      <c r="CB572" s="75"/>
      <c r="CC572" s="75"/>
      <c r="CD572" s="75"/>
      <c r="CE572" s="75"/>
      <c r="CF572" s="75"/>
    </row>
    <row r="573" spans="9:84" s="73" customFormat="1" ht="12.75" hidden="1">
      <c r="I573" s="109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10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5"/>
      <c r="CA573" s="75"/>
      <c r="CB573" s="75"/>
      <c r="CC573" s="75"/>
      <c r="CD573" s="75"/>
      <c r="CE573" s="75"/>
      <c r="CF573" s="75"/>
    </row>
    <row r="574" spans="9:84" s="73" customFormat="1" ht="12.75" hidden="1">
      <c r="I574" s="109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10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5"/>
      <c r="CA574" s="75"/>
      <c r="CB574" s="75"/>
      <c r="CC574" s="75"/>
      <c r="CD574" s="75"/>
      <c r="CE574" s="75"/>
      <c r="CF574" s="75"/>
    </row>
    <row r="575" spans="9:84" s="73" customFormat="1" ht="12.75" hidden="1">
      <c r="I575" s="109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10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5"/>
      <c r="CA575" s="75"/>
      <c r="CB575" s="75"/>
      <c r="CC575" s="75"/>
      <c r="CD575" s="75"/>
      <c r="CE575" s="75"/>
      <c r="CF575" s="75"/>
    </row>
    <row r="576" spans="9:84" s="73" customFormat="1" ht="12.75" hidden="1">
      <c r="I576" s="109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10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5"/>
      <c r="CA576" s="75"/>
      <c r="CB576" s="75"/>
      <c r="CC576" s="75"/>
      <c r="CD576" s="75"/>
      <c r="CE576" s="75"/>
      <c r="CF576" s="75"/>
    </row>
    <row r="577" spans="9:84" s="73" customFormat="1" ht="12.75" hidden="1">
      <c r="I577" s="109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10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5"/>
      <c r="CA577" s="75"/>
      <c r="CB577" s="75"/>
      <c r="CC577" s="75"/>
      <c r="CD577" s="75"/>
      <c r="CE577" s="75"/>
      <c r="CF577" s="75"/>
    </row>
    <row r="578" spans="9:84" s="73" customFormat="1" ht="12.75" hidden="1">
      <c r="I578" s="109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10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5"/>
      <c r="CA578" s="75"/>
      <c r="CB578" s="75"/>
      <c r="CC578" s="75"/>
      <c r="CD578" s="75"/>
      <c r="CE578" s="75"/>
      <c r="CF578" s="75"/>
    </row>
    <row r="579" spans="9:84" s="73" customFormat="1" ht="12.75" hidden="1">
      <c r="I579" s="109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10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5"/>
      <c r="CA579" s="75"/>
      <c r="CB579" s="75"/>
      <c r="CC579" s="75"/>
      <c r="CD579" s="75"/>
      <c r="CE579" s="75"/>
      <c r="CF579" s="75"/>
    </row>
    <row r="580" spans="9:84" s="73" customFormat="1" ht="12.75" hidden="1">
      <c r="I580" s="109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10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5"/>
      <c r="CA580" s="75"/>
      <c r="CB580" s="75"/>
      <c r="CC580" s="75"/>
      <c r="CD580" s="75"/>
      <c r="CE580" s="75"/>
      <c r="CF580" s="75"/>
    </row>
    <row r="581" spans="9:84" s="73" customFormat="1" ht="12.75" hidden="1">
      <c r="I581" s="109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10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5"/>
      <c r="CA581" s="75"/>
      <c r="CB581" s="75"/>
      <c r="CC581" s="75"/>
      <c r="CD581" s="75"/>
      <c r="CE581" s="75"/>
      <c r="CF581" s="75"/>
    </row>
    <row r="582" spans="9:84" s="73" customFormat="1" ht="12.75" hidden="1">
      <c r="I582" s="109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10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5"/>
      <c r="CA582" s="75"/>
      <c r="CB582" s="75"/>
      <c r="CC582" s="75"/>
      <c r="CD582" s="75"/>
      <c r="CE582" s="75"/>
      <c r="CF582" s="75"/>
    </row>
    <row r="583" spans="9:84" s="73" customFormat="1" ht="12.75" hidden="1">
      <c r="I583" s="109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10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5"/>
      <c r="CA583" s="75"/>
      <c r="CB583" s="75"/>
      <c r="CC583" s="75"/>
      <c r="CD583" s="75"/>
      <c r="CE583" s="75"/>
      <c r="CF583" s="75"/>
    </row>
    <row r="584" spans="9:84" s="73" customFormat="1" ht="12.75" hidden="1">
      <c r="I584" s="109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10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5"/>
      <c r="CA584" s="75"/>
      <c r="CB584" s="75"/>
      <c r="CC584" s="75"/>
      <c r="CD584" s="75"/>
      <c r="CE584" s="75"/>
      <c r="CF584" s="75"/>
    </row>
    <row r="585" spans="9:84" s="73" customFormat="1" ht="12.75" hidden="1">
      <c r="I585" s="109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10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5"/>
      <c r="CA585" s="75"/>
      <c r="CB585" s="75"/>
      <c r="CC585" s="75"/>
      <c r="CD585" s="75"/>
      <c r="CE585" s="75"/>
      <c r="CF585" s="75"/>
    </row>
    <row r="586" spans="9:84" s="73" customFormat="1" ht="12.75" hidden="1">
      <c r="I586" s="109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10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5"/>
      <c r="CA586" s="75"/>
      <c r="CB586" s="75"/>
      <c r="CC586" s="75"/>
      <c r="CD586" s="75"/>
      <c r="CE586" s="75"/>
      <c r="CF586" s="75"/>
    </row>
    <row r="587" spans="9:84" s="73" customFormat="1" ht="12.75" hidden="1">
      <c r="I587" s="109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10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5"/>
      <c r="CA587" s="75"/>
      <c r="CB587" s="75"/>
      <c r="CC587" s="75"/>
      <c r="CD587" s="75"/>
      <c r="CE587" s="75"/>
      <c r="CF587" s="75"/>
    </row>
    <row r="588" spans="9:84" s="73" customFormat="1" ht="12.75" hidden="1">
      <c r="I588" s="109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10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5"/>
      <c r="CA588" s="75"/>
      <c r="CB588" s="75"/>
      <c r="CC588" s="75"/>
      <c r="CD588" s="75"/>
      <c r="CE588" s="75"/>
      <c r="CF588" s="75"/>
    </row>
    <row r="589" spans="9:84" s="73" customFormat="1" ht="12.75" hidden="1">
      <c r="I589" s="109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10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5"/>
      <c r="CA589" s="75"/>
      <c r="CB589" s="75"/>
      <c r="CC589" s="75"/>
      <c r="CD589" s="75"/>
      <c r="CE589" s="75"/>
      <c r="CF589" s="75"/>
    </row>
    <row r="590" spans="9:84" s="73" customFormat="1" ht="12.75" hidden="1">
      <c r="I590" s="109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10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5"/>
      <c r="CA590" s="75"/>
      <c r="CB590" s="75"/>
      <c r="CC590" s="75"/>
      <c r="CD590" s="75"/>
      <c r="CE590" s="75"/>
      <c r="CF590" s="75"/>
    </row>
    <row r="591" spans="9:84" s="73" customFormat="1" ht="12.75" hidden="1">
      <c r="I591" s="109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10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5"/>
      <c r="CA591" s="75"/>
      <c r="CB591" s="75"/>
      <c r="CC591" s="75"/>
      <c r="CD591" s="75"/>
      <c r="CE591" s="75"/>
      <c r="CF591" s="75"/>
    </row>
    <row r="592" spans="9:84" s="73" customFormat="1" ht="12.75" hidden="1">
      <c r="I592" s="109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10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5"/>
      <c r="CA592" s="75"/>
      <c r="CB592" s="75"/>
      <c r="CC592" s="75"/>
      <c r="CD592" s="75"/>
      <c r="CE592" s="75"/>
      <c r="CF592" s="75"/>
    </row>
    <row r="593" spans="9:84" s="73" customFormat="1" ht="12.75" hidden="1">
      <c r="I593" s="109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10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5"/>
      <c r="CA593" s="75"/>
      <c r="CB593" s="75"/>
      <c r="CC593" s="75"/>
      <c r="CD593" s="75"/>
      <c r="CE593" s="75"/>
      <c r="CF593" s="75"/>
    </row>
    <row r="594" spans="9:84" s="73" customFormat="1" ht="12.75" hidden="1">
      <c r="I594" s="109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10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5"/>
      <c r="CA594" s="75"/>
      <c r="CB594" s="75"/>
      <c r="CC594" s="75"/>
      <c r="CD594" s="75"/>
      <c r="CE594" s="75"/>
      <c r="CF594" s="75"/>
    </row>
    <row r="595" spans="9:84" s="73" customFormat="1" ht="12.75" hidden="1">
      <c r="I595" s="109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10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5"/>
      <c r="CA595" s="75"/>
      <c r="CB595" s="75"/>
      <c r="CC595" s="75"/>
      <c r="CD595" s="75"/>
      <c r="CE595" s="75"/>
      <c r="CF595" s="75"/>
    </row>
    <row r="596" spans="9:84" s="73" customFormat="1" ht="12.75" hidden="1">
      <c r="I596" s="109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10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5"/>
      <c r="CA596" s="75"/>
      <c r="CB596" s="75"/>
      <c r="CC596" s="75"/>
      <c r="CD596" s="75"/>
      <c r="CE596" s="75"/>
      <c r="CF596" s="75"/>
    </row>
    <row r="597" spans="9:84" s="73" customFormat="1" ht="12.75" hidden="1">
      <c r="I597" s="109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10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5"/>
      <c r="CA597" s="75"/>
      <c r="CB597" s="75"/>
      <c r="CC597" s="75"/>
      <c r="CD597" s="75"/>
      <c r="CE597" s="75"/>
      <c r="CF597" s="75"/>
    </row>
    <row r="598" spans="9:84" s="73" customFormat="1" ht="12.75" hidden="1">
      <c r="I598" s="109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10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5"/>
      <c r="CA598" s="75"/>
      <c r="CB598" s="75"/>
      <c r="CC598" s="75"/>
      <c r="CD598" s="75"/>
      <c r="CE598" s="75"/>
      <c r="CF598" s="75"/>
    </row>
    <row r="599" spans="9:84" s="73" customFormat="1" ht="12.75" hidden="1">
      <c r="I599" s="109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10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5"/>
      <c r="CA599" s="75"/>
      <c r="CB599" s="75"/>
      <c r="CC599" s="75"/>
      <c r="CD599" s="75"/>
      <c r="CE599" s="75"/>
      <c r="CF599" s="75"/>
    </row>
    <row r="600" spans="9:84" s="73" customFormat="1" ht="12.75" hidden="1">
      <c r="I600" s="109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10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5"/>
      <c r="CA600" s="75"/>
      <c r="CB600" s="75"/>
      <c r="CC600" s="75"/>
      <c r="CD600" s="75"/>
      <c r="CE600" s="75"/>
      <c r="CF600" s="75"/>
    </row>
    <row r="601" spans="9:84" s="73" customFormat="1" ht="12.75" hidden="1">
      <c r="I601" s="109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10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5"/>
      <c r="CA601" s="75"/>
      <c r="CB601" s="75"/>
      <c r="CC601" s="75"/>
      <c r="CD601" s="75"/>
      <c r="CE601" s="75"/>
      <c r="CF601" s="75"/>
    </row>
    <row r="602" spans="9:84" s="73" customFormat="1" ht="12.75" hidden="1">
      <c r="I602" s="109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10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5"/>
      <c r="CA602" s="75"/>
      <c r="CB602" s="75"/>
      <c r="CC602" s="75"/>
      <c r="CD602" s="75"/>
      <c r="CE602" s="75"/>
      <c r="CF602" s="75"/>
    </row>
    <row r="603" spans="9:84" s="73" customFormat="1" ht="12.75" hidden="1">
      <c r="I603" s="109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10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5"/>
      <c r="CA603" s="75"/>
      <c r="CB603" s="75"/>
      <c r="CC603" s="75"/>
      <c r="CD603" s="75"/>
      <c r="CE603" s="75"/>
      <c r="CF603" s="75"/>
    </row>
    <row r="604" spans="9:84" s="73" customFormat="1" ht="12.75" hidden="1">
      <c r="I604" s="109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10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5"/>
      <c r="CA604" s="75"/>
      <c r="CB604" s="75"/>
      <c r="CC604" s="75"/>
      <c r="CD604" s="75"/>
      <c r="CE604" s="75"/>
      <c r="CF604" s="75"/>
    </row>
    <row r="605" spans="9:84" s="73" customFormat="1" ht="12.75" hidden="1">
      <c r="I605" s="109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10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5"/>
      <c r="CA605" s="75"/>
      <c r="CB605" s="75"/>
      <c r="CC605" s="75"/>
      <c r="CD605" s="75"/>
      <c r="CE605" s="75"/>
      <c r="CF605" s="75"/>
    </row>
    <row r="606" spans="9:84" s="73" customFormat="1" ht="12.75" hidden="1">
      <c r="I606" s="109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10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5"/>
      <c r="CA606" s="75"/>
      <c r="CB606" s="75"/>
      <c r="CC606" s="75"/>
      <c r="CD606" s="75"/>
      <c r="CE606" s="75"/>
      <c r="CF606" s="75"/>
    </row>
    <row r="607" spans="9:84" s="73" customFormat="1" ht="12.75" hidden="1">
      <c r="I607" s="109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10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5"/>
      <c r="CA607" s="75"/>
      <c r="CB607" s="75"/>
      <c r="CC607" s="75"/>
      <c r="CD607" s="75"/>
      <c r="CE607" s="75"/>
      <c r="CF607" s="75"/>
    </row>
    <row r="608" spans="9:84" s="73" customFormat="1" ht="12.75" hidden="1">
      <c r="I608" s="109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10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5"/>
      <c r="CA608" s="75"/>
      <c r="CB608" s="75"/>
      <c r="CC608" s="75"/>
      <c r="CD608" s="75"/>
      <c r="CE608" s="75"/>
      <c r="CF608" s="75"/>
    </row>
    <row r="609" spans="9:84" s="73" customFormat="1" ht="12.75" hidden="1">
      <c r="I609" s="109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10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5"/>
      <c r="CA609" s="75"/>
      <c r="CB609" s="75"/>
      <c r="CC609" s="75"/>
      <c r="CD609" s="75"/>
      <c r="CE609" s="75"/>
      <c r="CF609" s="75"/>
    </row>
    <row r="610" spans="9:84" s="73" customFormat="1" ht="12.75" hidden="1">
      <c r="I610" s="109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10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5"/>
      <c r="CA610" s="75"/>
      <c r="CB610" s="75"/>
      <c r="CC610" s="75"/>
      <c r="CD610" s="75"/>
      <c r="CE610" s="75"/>
      <c r="CF610" s="75"/>
    </row>
    <row r="611" spans="9:84" s="73" customFormat="1" ht="12.75" hidden="1">
      <c r="I611" s="109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10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5"/>
      <c r="CA611" s="75"/>
      <c r="CB611" s="75"/>
      <c r="CC611" s="75"/>
      <c r="CD611" s="75"/>
      <c r="CE611" s="75"/>
      <c r="CF611" s="75"/>
    </row>
    <row r="612" spans="9:84" s="73" customFormat="1" ht="12.75" hidden="1">
      <c r="I612" s="109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10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5"/>
      <c r="CA612" s="75"/>
      <c r="CB612" s="75"/>
      <c r="CC612" s="75"/>
      <c r="CD612" s="75"/>
      <c r="CE612" s="75"/>
      <c r="CF612" s="75"/>
    </row>
    <row r="613" spans="9:84" s="73" customFormat="1" ht="12.75" hidden="1">
      <c r="I613" s="109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10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5"/>
      <c r="CA613" s="75"/>
      <c r="CB613" s="75"/>
      <c r="CC613" s="75"/>
      <c r="CD613" s="75"/>
      <c r="CE613" s="75"/>
      <c r="CF613" s="75"/>
    </row>
    <row r="614" spans="9:84" s="73" customFormat="1" ht="12.75" hidden="1">
      <c r="I614" s="109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10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5"/>
      <c r="CA614" s="75"/>
      <c r="CB614" s="75"/>
      <c r="CC614" s="75"/>
      <c r="CD614" s="75"/>
      <c r="CE614" s="75"/>
      <c r="CF614" s="75"/>
    </row>
    <row r="615" spans="9:84" s="73" customFormat="1" ht="12.75" hidden="1">
      <c r="I615" s="109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10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5"/>
      <c r="CA615" s="75"/>
      <c r="CB615" s="75"/>
      <c r="CC615" s="75"/>
      <c r="CD615" s="75"/>
      <c r="CE615" s="75"/>
      <c r="CF615" s="75"/>
    </row>
    <row r="616" spans="9:84" s="73" customFormat="1" ht="12.75" hidden="1">
      <c r="I616" s="109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10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5"/>
      <c r="CA616" s="75"/>
      <c r="CB616" s="75"/>
      <c r="CC616" s="75"/>
      <c r="CD616" s="75"/>
      <c r="CE616" s="75"/>
      <c r="CF616" s="75"/>
    </row>
    <row r="617" spans="9:84" s="73" customFormat="1" ht="12.75" hidden="1">
      <c r="I617" s="109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10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5"/>
      <c r="CA617" s="75"/>
      <c r="CB617" s="75"/>
      <c r="CC617" s="75"/>
      <c r="CD617" s="75"/>
      <c r="CE617" s="75"/>
      <c r="CF617" s="75"/>
    </row>
    <row r="618" spans="9:84" s="73" customFormat="1" ht="12.75" hidden="1">
      <c r="I618" s="109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10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5"/>
      <c r="CA618" s="75"/>
      <c r="CB618" s="75"/>
      <c r="CC618" s="75"/>
      <c r="CD618" s="75"/>
      <c r="CE618" s="75"/>
      <c r="CF618" s="75"/>
    </row>
    <row r="619" spans="9:84" s="73" customFormat="1" ht="12.75" hidden="1">
      <c r="I619" s="109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10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5"/>
      <c r="CA619" s="75"/>
      <c r="CB619" s="75"/>
      <c r="CC619" s="75"/>
      <c r="CD619" s="75"/>
      <c r="CE619" s="75"/>
      <c r="CF619" s="75"/>
    </row>
    <row r="620" spans="9:84" s="73" customFormat="1" ht="12.75" hidden="1">
      <c r="I620" s="109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10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5"/>
      <c r="CA620" s="75"/>
      <c r="CB620" s="75"/>
      <c r="CC620" s="75"/>
      <c r="CD620" s="75"/>
      <c r="CE620" s="75"/>
      <c r="CF620" s="75"/>
    </row>
    <row r="621" spans="9:84" s="73" customFormat="1" ht="12.75" hidden="1">
      <c r="I621" s="109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10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5"/>
      <c r="CA621" s="75"/>
      <c r="CB621" s="75"/>
      <c r="CC621" s="75"/>
      <c r="CD621" s="75"/>
      <c r="CE621" s="75"/>
      <c r="CF621" s="75"/>
    </row>
    <row r="622" spans="9:84" s="73" customFormat="1" ht="12.75" hidden="1">
      <c r="I622" s="109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10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5"/>
      <c r="CA622" s="75"/>
      <c r="CB622" s="75"/>
      <c r="CC622" s="75"/>
      <c r="CD622" s="75"/>
      <c r="CE622" s="75"/>
      <c r="CF622" s="75"/>
    </row>
    <row r="623" spans="9:84" s="73" customFormat="1" ht="12.75" hidden="1">
      <c r="I623" s="109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10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5"/>
      <c r="CA623" s="75"/>
      <c r="CB623" s="75"/>
      <c r="CC623" s="75"/>
      <c r="CD623" s="75"/>
      <c r="CE623" s="75"/>
      <c r="CF623" s="75"/>
    </row>
    <row r="624" spans="9:84" s="73" customFormat="1" ht="12.75" hidden="1">
      <c r="I624" s="109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10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5"/>
      <c r="CA624" s="75"/>
      <c r="CB624" s="75"/>
      <c r="CC624" s="75"/>
      <c r="CD624" s="75"/>
      <c r="CE624" s="75"/>
      <c r="CF624" s="75"/>
    </row>
    <row r="625" spans="9:84" s="73" customFormat="1" ht="12.75" hidden="1">
      <c r="I625" s="109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10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5"/>
      <c r="CA625" s="75"/>
      <c r="CB625" s="75"/>
      <c r="CC625" s="75"/>
      <c r="CD625" s="75"/>
      <c r="CE625" s="75"/>
      <c r="CF625" s="75"/>
    </row>
    <row r="626" spans="9:84" s="73" customFormat="1" ht="12.75" hidden="1">
      <c r="I626" s="109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10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5"/>
      <c r="CA626" s="75"/>
      <c r="CB626" s="75"/>
      <c r="CC626" s="75"/>
      <c r="CD626" s="75"/>
      <c r="CE626" s="75"/>
      <c r="CF626" s="75"/>
    </row>
    <row r="627" spans="9:84" s="73" customFormat="1" ht="12.75" hidden="1">
      <c r="I627" s="109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10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5"/>
      <c r="CA627" s="75"/>
      <c r="CB627" s="75"/>
      <c r="CC627" s="75"/>
      <c r="CD627" s="75"/>
      <c r="CE627" s="75"/>
      <c r="CF627" s="75"/>
    </row>
    <row r="628" spans="9:84" s="73" customFormat="1" ht="12.75" hidden="1">
      <c r="I628" s="109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10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5"/>
      <c r="CA628" s="75"/>
      <c r="CB628" s="75"/>
      <c r="CC628" s="75"/>
      <c r="CD628" s="75"/>
      <c r="CE628" s="75"/>
      <c r="CF628" s="75"/>
    </row>
    <row r="629" spans="9:84" s="73" customFormat="1" ht="12.75" hidden="1">
      <c r="I629" s="109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10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5"/>
      <c r="CA629" s="75"/>
      <c r="CB629" s="75"/>
      <c r="CC629" s="75"/>
      <c r="CD629" s="75"/>
      <c r="CE629" s="75"/>
      <c r="CF629" s="75"/>
    </row>
    <row r="630" spans="9:84" s="73" customFormat="1" ht="12.75" hidden="1">
      <c r="I630" s="109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10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5"/>
      <c r="CA630" s="75"/>
      <c r="CB630" s="75"/>
      <c r="CC630" s="75"/>
      <c r="CD630" s="75"/>
      <c r="CE630" s="75"/>
      <c r="CF630" s="75"/>
    </row>
    <row r="631" spans="9:84" s="73" customFormat="1" ht="12.75" hidden="1">
      <c r="I631" s="109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10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5"/>
      <c r="CA631" s="75"/>
      <c r="CB631" s="75"/>
      <c r="CC631" s="75"/>
      <c r="CD631" s="75"/>
      <c r="CE631" s="75"/>
      <c r="CF631" s="75"/>
    </row>
    <row r="632" spans="9:84" s="73" customFormat="1" ht="12.75" hidden="1">
      <c r="I632" s="109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110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5"/>
      <c r="CA632" s="75"/>
      <c r="CB632" s="75"/>
      <c r="CC632" s="75"/>
      <c r="CD632" s="75"/>
      <c r="CE632" s="75"/>
      <c r="CF632" s="75"/>
    </row>
    <row r="633" spans="9:84" s="73" customFormat="1" ht="12.75" hidden="1">
      <c r="I633" s="109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10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5"/>
      <c r="CA633" s="75"/>
      <c r="CB633" s="75"/>
      <c r="CC633" s="75"/>
      <c r="CD633" s="75"/>
      <c r="CE633" s="75"/>
      <c r="CF633" s="75"/>
    </row>
    <row r="634" spans="9:84" s="73" customFormat="1" ht="12.75" hidden="1">
      <c r="I634" s="109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10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5"/>
      <c r="CA634" s="75"/>
      <c r="CB634" s="75"/>
      <c r="CC634" s="75"/>
      <c r="CD634" s="75"/>
      <c r="CE634" s="75"/>
      <c r="CF634" s="75"/>
    </row>
    <row r="635" spans="9:84" s="73" customFormat="1" ht="12.75" hidden="1">
      <c r="I635" s="109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10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5"/>
      <c r="CA635" s="75"/>
      <c r="CB635" s="75"/>
      <c r="CC635" s="75"/>
      <c r="CD635" s="75"/>
      <c r="CE635" s="75"/>
      <c r="CF635" s="75"/>
    </row>
    <row r="636" spans="9:84" s="73" customFormat="1" ht="12.75" hidden="1">
      <c r="I636" s="109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10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5"/>
      <c r="CA636" s="75"/>
      <c r="CB636" s="75"/>
      <c r="CC636" s="75"/>
      <c r="CD636" s="75"/>
      <c r="CE636" s="75"/>
      <c r="CF636" s="75"/>
    </row>
    <row r="637" spans="9:84" s="73" customFormat="1" ht="12.75" hidden="1">
      <c r="I637" s="109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10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5"/>
      <c r="CA637" s="75"/>
      <c r="CB637" s="75"/>
      <c r="CC637" s="75"/>
      <c r="CD637" s="75"/>
      <c r="CE637" s="75"/>
      <c r="CF637" s="75"/>
    </row>
    <row r="638" spans="9:84" s="73" customFormat="1" ht="12.75" hidden="1">
      <c r="I638" s="109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10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5"/>
      <c r="CA638" s="75"/>
      <c r="CB638" s="75"/>
      <c r="CC638" s="75"/>
      <c r="CD638" s="75"/>
      <c r="CE638" s="75"/>
      <c r="CF638" s="75"/>
    </row>
    <row r="639" spans="9:84" s="73" customFormat="1" ht="12.75" hidden="1">
      <c r="I639" s="109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10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5"/>
      <c r="CA639" s="75"/>
      <c r="CB639" s="75"/>
      <c r="CC639" s="75"/>
      <c r="CD639" s="75"/>
      <c r="CE639" s="75"/>
      <c r="CF639" s="75"/>
    </row>
    <row r="640" spans="9:84" s="73" customFormat="1" ht="12.75" hidden="1">
      <c r="I640" s="109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10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5"/>
      <c r="CA640" s="75"/>
      <c r="CB640" s="75"/>
      <c r="CC640" s="75"/>
      <c r="CD640" s="75"/>
      <c r="CE640" s="75"/>
      <c r="CF640" s="75"/>
    </row>
    <row r="641" spans="9:84" s="73" customFormat="1" ht="12.75" hidden="1">
      <c r="I641" s="109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10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5"/>
      <c r="CA641" s="75"/>
      <c r="CB641" s="75"/>
      <c r="CC641" s="75"/>
      <c r="CD641" s="75"/>
      <c r="CE641" s="75"/>
      <c r="CF641" s="75"/>
    </row>
    <row r="642" spans="9:84" s="73" customFormat="1" ht="12.75" hidden="1">
      <c r="I642" s="109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10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5"/>
      <c r="CA642" s="75"/>
      <c r="CB642" s="75"/>
      <c r="CC642" s="75"/>
      <c r="CD642" s="75"/>
      <c r="CE642" s="75"/>
      <c r="CF642" s="75"/>
    </row>
    <row r="643" spans="9:84" s="73" customFormat="1" ht="12.75" hidden="1">
      <c r="I643" s="109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10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5"/>
      <c r="CA643" s="75"/>
      <c r="CB643" s="75"/>
      <c r="CC643" s="75"/>
      <c r="CD643" s="75"/>
      <c r="CE643" s="75"/>
      <c r="CF643" s="75"/>
    </row>
    <row r="644" spans="9:84" s="73" customFormat="1" ht="12.75" hidden="1">
      <c r="I644" s="109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10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5"/>
      <c r="CA644" s="75"/>
      <c r="CB644" s="75"/>
      <c r="CC644" s="75"/>
      <c r="CD644" s="75"/>
      <c r="CE644" s="75"/>
      <c r="CF644" s="75"/>
    </row>
    <row r="645" spans="9:84" s="73" customFormat="1" ht="12.75" hidden="1">
      <c r="I645" s="109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10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5"/>
      <c r="CA645" s="75"/>
      <c r="CB645" s="75"/>
      <c r="CC645" s="75"/>
      <c r="CD645" s="75"/>
      <c r="CE645" s="75"/>
      <c r="CF645" s="75"/>
    </row>
    <row r="646" spans="9:84" s="73" customFormat="1" ht="12.75" hidden="1">
      <c r="I646" s="109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10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5"/>
      <c r="CA646" s="75"/>
      <c r="CB646" s="75"/>
      <c r="CC646" s="75"/>
      <c r="CD646" s="75"/>
      <c r="CE646" s="75"/>
      <c r="CF646" s="75"/>
    </row>
    <row r="647" spans="9:84" s="73" customFormat="1" ht="12.75" hidden="1">
      <c r="I647" s="109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110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5"/>
      <c r="CA647" s="75"/>
      <c r="CB647" s="75"/>
      <c r="CC647" s="75"/>
      <c r="CD647" s="75"/>
      <c r="CE647" s="75"/>
      <c r="CF647" s="75"/>
    </row>
    <row r="648" spans="9:84" s="73" customFormat="1" ht="12.75" hidden="1">
      <c r="I648" s="109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10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5"/>
      <c r="CA648" s="75"/>
      <c r="CB648" s="75"/>
      <c r="CC648" s="75"/>
      <c r="CD648" s="75"/>
      <c r="CE648" s="75"/>
      <c r="CF648" s="75"/>
    </row>
    <row r="649" spans="9:84" s="73" customFormat="1" ht="12.75" hidden="1">
      <c r="I649" s="109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110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5"/>
      <c r="CA649" s="75"/>
      <c r="CB649" s="75"/>
      <c r="CC649" s="75"/>
      <c r="CD649" s="75"/>
      <c r="CE649" s="75"/>
      <c r="CF649" s="75"/>
    </row>
    <row r="650" spans="9:84" s="73" customFormat="1" ht="12.75" hidden="1">
      <c r="I650" s="109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10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5"/>
      <c r="CA650" s="75"/>
      <c r="CB650" s="75"/>
      <c r="CC650" s="75"/>
      <c r="CD650" s="75"/>
      <c r="CE650" s="75"/>
      <c r="CF650" s="75"/>
    </row>
    <row r="651" spans="9:84" s="73" customFormat="1" ht="12.75" hidden="1">
      <c r="I651" s="109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10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5"/>
      <c r="CA651" s="75"/>
      <c r="CB651" s="75"/>
      <c r="CC651" s="75"/>
      <c r="CD651" s="75"/>
      <c r="CE651" s="75"/>
      <c r="CF651" s="75"/>
    </row>
    <row r="652" spans="9:84" s="73" customFormat="1" ht="12.75" hidden="1">
      <c r="I652" s="109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10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5"/>
      <c r="CA652" s="75"/>
      <c r="CB652" s="75"/>
      <c r="CC652" s="75"/>
      <c r="CD652" s="75"/>
      <c r="CE652" s="75"/>
      <c r="CF652" s="75"/>
    </row>
    <row r="653" spans="9:84" s="73" customFormat="1" ht="12.75" hidden="1">
      <c r="I653" s="109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10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5"/>
      <c r="CA653" s="75"/>
      <c r="CB653" s="75"/>
      <c r="CC653" s="75"/>
      <c r="CD653" s="75"/>
      <c r="CE653" s="75"/>
      <c r="CF653" s="75"/>
    </row>
    <row r="654" spans="9:84" s="73" customFormat="1" ht="12.75" hidden="1">
      <c r="I654" s="109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10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5"/>
      <c r="CA654" s="75"/>
      <c r="CB654" s="75"/>
      <c r="CC654" s="75"/>
      <c r="CD654" s="75"/>
      <c r="CE654" s="75"/>
      <c r="CF654" s="75"/>
    </row>
    <row r="655" spans="9:84" s="73" customFormat="1" ht="12.75" hidden="1">
      <c r="I655" s="109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10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5"/>
      <c r="CA655" s="75"/>
      <c r="CB655" s="75"/>
      <c r="CC655" s="75"/>
      <c r="CD655" s="75"/>
      <c r="CE655" s="75"/>
      <c r="CF655" s="75"/>
    </row>
    <row r="656" spans="9:84" s="73" customFormat="1" ht="12.75" hidden="1">
      <c r="I656" s="109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10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5"/>
      <c r="CA656" s="75"/>
      <c r="CB656" s="75"/>
      <c r="CC656" s="75"/>
      <c r="CD656" s="75"/>
      <c r="CE656" s="75"/>
      <c r="CF656" s="75"/>
    </row>
    <row r="657" spans="9:84" s="73" customFormat="1" ht="12.75" hidden="1">
      <c r="I657" s="109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10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5"/>
      <c r="CA657" s="75"/>
      <c r="CB657" s="75"/>
      <c r="CC657" s="75"/>
      <c r="CD657" s="75"/>
      <c r="CE657" s="75"/>
      <c r="CF657" s="75"/>
    </row>
    <row r="658" spans="9:84" s="73" customFormat="1" ht="12.75" hidden="1">
      <c r="I658" s="109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10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5"/>
      <c r="CA658" s="75"/>
      <c r="CB658" s="75"/>
      <c r="CC658" s="75"/>
      <c r="CD658" s="75"/>
      <c r="CE658" s="75"/>
      <c r="CF658" s="75"/>
    </row>
    <row r="659" spans="9:84" s="73" customFormat="1" ht="12.75" hidden="1">
      <c r="I659" s="109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10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5"/>
      <c r="CA659" s="75"/>
      <c r="CB659" s="75"/>
      <c r="CC659" s="75"/>
      <c r="CD659" s="75"/>
      <c r="CE659" s="75"/>
      <c r="CF659" s="75"/>
    </row>
    <row r="660" spans="9:84" s="73" customFormat="1" ht="12.75" hidden="1">
      <c r="I660" s="109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10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5"/>
      <c r="CA660" s="75"/>
      <c r="CB660" s="75"/>
      <c r="CC660" s="75"/>
      <c r="CD660" s="75"/>
      <c r="CE660" s="75"/>
      <c r="CF660" s="75"/>
    </row>
    <row r="661" spans="9:84" s="73" customFormat="1" ht="12.75" hidden="1">
      <c r="I661" s="109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10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5"/>
      <c r="CA661" s="75"/>
      <c r="CB661" s="75"/>
      <c r="CC661" s="75"/>
      <c r="CD661" s="75"/>
      <c r="CE661" s="75"/>
      <c r="CF661" s="75"/>
    </row>
    <row r="662" spans="9:84" s="73" customFormat="1" ht="12.75" hidden="1">
      <c r="I662" s="109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10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5"/>
      <c r="CA662" s="75"/>
      <c r="CB662" s="75"/>
      <c r="CC662" s="75"/>
      <c r="CD662" s="75"/>
      <c r="CE662" s="75"/>
      <c r="CF662" s="75"/>
    </row>
    <row r="663" spans="9:84" s="73" customFormat="1" ht="12.75" hidden="1">
      <c r="I663" s="109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10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5"/>
      <c r="CA663" s="75"/>
      <c r="CB663" s="75"/>
      <c r="CC663" s="75"/>
      <c r="CD663" s="75"/>
      <c r="CE663" s="75"/>
      <c r="CF663" s="75"/>
    </row>
    <row r="664" spans="9:84" s="73" customFormat="1" ht="12.75" hidden="1">
      <c r="I664" s="109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10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5"/>
      <c r="CA664" s="75"/>
      <c r="CB664" s="75"/>
      <c r="CC664" s="75"/>
      <c r="CD664" s="75"/>
      <c r="CE664" s="75"/>
      <c r="CF664" s="75"/>
    </row>
    <row r="665" spans="9:84" s="73" customFormat="1" ht="12.75" hidden="1">
      <c r="I665" s="109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10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5"/>
      <c r="CA665" s="75"/>
      <c r="CB665" s="75"/>
      <c r="CC665" s="75"/>
      <c r="CD665" s="75"/>
      <c r="CE665" s="75"/>
      <c r="CF665" s="75"/>
    </row>
    <row r="666" spans="9:84" s="73" customFormat="1" ht="12.75" hidden="1">
      <c r="I666" s="109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10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5"/>
      <c r="CA666" s="75"/>
      <c r="CB666" s="75"/>
      <c r="CC666" s="75"/>
      <c r="CD666" s="75"/>
      <c r="CE666" s="75"/>
      <c r="CF666" s="75"/>
    </row>
    <row r="667" spans="9:84" s="73" customFormat="1" ht="12.75" hidden="1">
      <c r="I667" s="109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10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5"/>
      <c r="CA667" s="75"/>
      <c r="CB667" s="75"/>
      <c r="CC667" s="75"/>
      <c r="CD667" s="75"/>
      <c r="CE667" s="75"/>
      <c r="CF667" s="75"/>
    </row>
    <row r="668" spans="9:84" s="73" customFormat="1" ht="12.75" hidden="1">
      <c r="I668" s="109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10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5"/>
      <c r="CA668" s="75"/>
      <c r="CB668" s="75"/>
      <c r="CC668" s="75"/>
      <c r="CD668" s="75"/>
      <c r="CE668" s="75"/>
      <c r="CF668" s="75"/>
    </row>
    <row r="669" spans="9:84" s="73" customFormat="1" ht="12.75" hidden="1">
      <c r="I669" s="109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10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5"/>
      <c r="CA669" s="75"/>
      <c r="CB669" s="75"/>
      <c r="CC669" s="75"/>
      <c r="CD669" s="75"/>
      <c r="CE669" s="75"/>
      <c r="CF669" s="75"/>
    </row>
    <row r="670" spans="9:84" s="73" customFormat="1" ht="12.75" hidden="1">
      <c r="I670" s="109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10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5"/>
      <c r="CA670" s="75"/>
      <c r="CB670" s="75"/>
      <c r="CC670" s="75"/>
      <c r="CD670" s="75"/>
      <c r="CE670" s="75"/>
      <c r="CF670" s="75"/>
    </row>
    <row r="671" spans="9:84" s="73" customFormat="1" ht="12.75" hidden="1">
      <c r="I671" s="109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110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5"/>
      <c r="CA671" s="75"/>
      <c r="CB671" s="75"/>
      <c r="CC671" s="75"/>
      <c r="CD671" s="75"/>
      <c r="CE671" s="75"/>
      <c r="CF671" s="75"/>
    </row>
    <row r="672" spans="9:84" s="73" customFormat="1" ht="12.75" hidden="1">
      <c r="I672" s="109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110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5"/>
      <c r="CA672" s="75"/>
      <c r="CB672" s="75"/>
      <c r="CC672" s="75"/>
      <c r="CD672" s="75"/>
      <c r="CE672" s="75"/>
      <c r="CF672" s="75"/>
    </row>
    <row r="673" spans="9:84" s="73" customFormat="1" ht="12.75" hidden="1">
      <c r="I673" s="109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110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5"/>
      <c r="CA673" s="75"/>
      <c r="CB673" s="75"/>
      <c r="CC673" s="75"/>
      <c r="CD673" s="75"/>
      <c r="CE673" s="75"/>
      <c r="CF673" s="75"/>
    </row>
    <row r="674" spans="9:84" s="73" customFormat="1" ht="12.75" hidden="1">
      <c r="I674" s="109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10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5"/>
      <c r="CA674" s="75"/>
      <c r="CB674" s="75"/>
      <c r="CC674" s="75"/>
      <c r="CD674" s="75"/>
      <c r="CE674" s="75"/>
      <c r="CF674" s="75"/>
    </row>
    <row r="675" spans="9:84" s="73" customFormat="1" ht="12.75" hidden="1">
      <c r="I675" s="109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10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5"/>
      <c r="CA675" s="75"/>
      <c r="CB675" s="75"/>
      <c r="CC675" s="75"/>
      <c r="CD675" s="75"/>
      <c r="CE675" s="75"/>
      <c r="CF675" s="75"/>
    </row>
    <row r="676" spans="9:84" s="73" customFormat="1" ht="12.75" hidden="1">
      <c r="I676" s="109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10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5"/>
      <c r="CA676" s="75"/>
      <c r="CB676" s="75"/>
      <c r="CC676" s="75"/>
      <c r="CD676" s="75"/>
      <c r="CE676" s="75"/>
      <c r="CF676" s="75"/>
    </row>
    <row r="677" spans="9:84" s="73" customFormat="1" ht="12.75" hidden="1">
      <c r="I677" s="109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10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5"/>
      <c r="CA677" s="75"/>
      <c r="CB677" s="75"/>
      <c r="CC677" s="75"/>
      <c r="CD677" s="75"/>
      <c r="CE677" s="75"/>
      <c r="CF677" s="75"/>
    </row>
    <row r="678" spans="9:84" s="73" customFormat="1" ht="12.75" hidden="1">
      <c r="I678" s="109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10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5"/>
      <c r="CA678" s="75"/>
      <c r="CB678" s="75"/>
      <c r="CC678" s="75"/>
      <c r="CD678" s="75"/>
      <c r="CE678" s="75"/>
      <c r="CF678" s="75"/>
    </row>
    <row r="679" spans="9:84" s="73" customFormat="1" ht="12.75" hidden="1">
      <c r="I679" s="109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10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5"/>
      <c r="CA679" s="75"/>
      <c r="CB679" s="75"/>
      <c r="CC679" s="75"/>
      <c r="CD679" s="75"/>
      <c r="CE679" s="75"/>
      <c r="CF679" s="75"/>
    </row>
    <row r="680" spans="9:84" s="73" customFormat="1" ht="12.75" hidden="1">
      <c r="I680" s="109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110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5"/>
      <c r="CA680" s="75"/>
      <c r="CB680" s="75"/>
      <c r="CC680" s="75"/>
      <c r="CD680" s="75"/>
      <c r="CE680" s="75"/>
      <c r="CF680" s="75"/>
    </row>
    <row r="681" spans="9:84" s="73" customFormat="1" ht="12.75" hidden="1">
      <c r="I681" s="109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10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5"/>
      <c r="CA681" s="75"/>
      <c r="CB681" s="75"/>
      <c r="CC681" s="75"/>
      <c r="CD681" s="75"/>
      <c r="CE681" s="75"/>
      <c r="CF681" s="75"/>
    </row>
    <row r="682" spans="9:84" s="73" customFormat="1" ht="12.75" hidden="1">
      <c r="I682" s="109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10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5"/>
      <c r="CA682" s="75"/>
      <c r="CB682" s="75"/>
      <c r="CC682" s="75"/>
      <c r="CD682" s="75"/>
      <c r="CE682" s="75"/>
      <c r="CF682" s="75"/>
    </row>
    <row r="683" spans="9:84" s="73" customFormat="1" ht="12.75" hidden="1">
      <c r="I683" s="109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10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5"/>
      <c r="CA683" s="75"/>
      <c r="CB683" s="75"/>
      <c r="CC683" s="75"/>
      <c r="CD683" s="75"/>
      <c r="CE683" s="75"/>
      <c r="CF683" s="75"/>
    </row>
    <row r="684" spans="9:84" s="73" customFormat="1" ht="12.75" hidden="1">
      <c r="I684" s="109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10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5"/>
      <c r="CA684" s="75"/>
      <c r="CB684" s="75"/>
      <c r="CC684" s="75"/>
      <c r="CD684" s="75"/>
      <c r="CE684" s="75"/>
      <c r="CF684" s="75"/>
    </row>
    <row r="685" spans="9:84" s="73" customFormat="1" ht="12.75" hidden="1">
      <c r="I685" s="109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10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5"/>
      <c r="CA685" s="75"/>
      <c r="CB685" s="75"/>
      <c r="CC685" s="75"/>
      <c r="CD685" s="75"/>
      <c r="CE685" s="75"/>
      <c r="CF685" s="75"/>
    </row>
    <row r="686" spans="9:84" s="73" customFormat="1" ht="12.75" hidden="1">
      <c r="I686" s="109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10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5"/>
      <c r="CA686" s="75"/>
      <c r="CB686" s="75"/>
      <c r="CC686" s="75"/>
      <c r="CD686" s="75"/>
      <c r="CE686" s="75"/>
      <c r="CF686" s="75"/>
    </row>
    <row r="687" spans="9:84" s="73" customFormat="1" ht="12.75" hidden="1">
      <c r="I687" s="109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110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5"/>
      <c r="CA687" s="75"/>
      <c r="CB687" s="75"/>
      <c r="CC687" s="75"/>
      <c r="CD687" s="75"/>
      <c r="CE687" s="75"/>
      <c r="CF687" s="75"/>
    </row>
    <row r="688" spans="9:84" s="73" customFormat="1" ht="12.75" hidden="1">
      <c r="I688" s="109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10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5"/>
      <c r="CA688" s="75"/>
      <c r="CB688" s="75"/>
      <c r="CC688" s="75"/>
      <c r="CD688" s="75"/>
      <c r="CE688" s="75"/>
      <c r="CF688" s="75"/>
    </row>
    <row r="689" spans="9:84" s="73" customFormat="1" ht="12.75" hidden="1">
      <c r="I689" s="109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10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5"/>
      <c r="CA689" s="75"/>
      <c r="CB689" s="75"/>
      <c r="CC689" s="75"/>
      <c r="CD689" s="75"/>
      <c r="CE689" s="75"/>
      <c r="CF689" s="75"/>
    </row>
    <row r="690" spans="9:84" s="73" customFormat="1" ht="12.75" hidden="1">
      <c r="I690" s="109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10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5"/>
      <c r="CA690" s="75"/>
      <c r="CB690" s="75"/>
      <c r="CC690" s="75"/>
      <c r="CD690" s="75"/>
      <c r="CE690" s="75"/>
      <c r="CF690" s="75"/>
    </row>
    <row r="691" spans="9:84" s="73" customFormat="1" ht="12.75" hidden="1">
      <c r="I691" s="109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10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5"/>
      <c r="CA691" s="75"/>
      <c r="CB691" s="75"/>
      <c r="CC691" s="75"/>
      <c r="CD691" s="75"/>
      <c r="CE691" s="75"/>
      <c r="CF691" s="75"/>
    </row>
    <row r="692" spans="9:84" s="73" customFormat="1" ht="12.75" hidden="1">
      <c r="I692" s="109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10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5"/>
      <c r="CA692" s="75"/>
      <c r="CB692" s="75"/>
      <c r="CC692" s="75"/>
      <c r="CD692" s="75"/>
      <c r="CE692" s="75"/>
      <c r="CF692" s="75"/>
    </row>
    <row r="693" spans="9:84" s="73" customFormat="1" ht="12.75" hidden="1">
      <c r="I693" s="109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110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5"/>
      <c r="CA693" s="75"/>
      <c r="CB693" s="75"/>
      <c r="CC693" s="75"/>
      <c r="CD693" s="75"/>
      <c r="CE693" s="75"/>
      <c r="CF693" s="75"/>
    </row>
    <row r="694" spans="9:84" s="73" customFormat="1" ht="12.75" hidden="1">
      <c r="I694" s="109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110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5"/>
      <c r="CA694" s="75"/>
      <c r="CB694" s="75"/>
      <c r="CC694" s="75"/>
      <c r="CD694" s="75"/>
      <c r="CE694" s="75"/>
      <c r="CF694" s="75"/>
    </row>
    <row r="695" spans="9:84" s="73" customFormat="1" ht="12.75" hidden="1">
      <c r="I695" s="109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110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5"/>
      <c r="CA695" s="75"/>
      <c r="CB695" s="75"/>
      <c r="CC695" s="75"/>
      <c r="CD695" s="75"/>
      <c r="CE695" s="75"/>
      <c r="CF695" s="75"/>
    </row>
    <row r="696" spans="9:84" s="73" customFormat="1" ht="12.75" hidden="1">
      <c r="I696" s="109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10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5"/>
      <c r="CA696" s="75"/>
      <c r="CB696" s="75"/>
      <c r="CC696" s="75"/>
      <c r="CD696" s="75"/>
      <c r="CE696" s="75"/>
      <c r="CF696" s="75"/>
    </row>
    <row r="697" spans="9:84" s="73" customFormat="1" ht="12.75" hidden="1">
      <c r="I697" s="109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110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5"/>
      <c r="CA697" s="75"/>
      <c r="CB697" s="75"/>
      <c r="CC697" s="75"/>
      <c r="CD697" s="75"/>
      <c r="CE697" s="75"/>
      <c r="CF697" s="75"/>
    </row>
    <row r="698" spans="9:84" s="73" customFormat="1" ht="12.75" hidden="1">
      <c r="I698" s="109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110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5"/>
      <c r="CA698" s="75"/>
      <c r="CB698" s="75"/>
      <c r="CC698" s="75"/>
      <c r="CD698" s="75"/>
      <c r="CE698" s="75"/>
      <c r="CF698" s="75"/>
    </row>
    <row r="699" spans="9:84" s="73" customFormat="1" ht="12.75" hidden="1">
      <c r="I699" s="109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110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5"/>
      <c r="CA699" s="75"/>
      <c r="CB699" s="75"/>
      <c r="CC699" s="75"/>
      <c r="CD699" s="75"/>
      <c r="CE699" s="75"/>
      <c r="CF699" s="75"/>
    </row>
    <row r="700" spans="9:84" s="73" customFormat="1" ht="12.75" hidden="1">
      <c r="I700" s="109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110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5"/>
      <c r="CA700" s="75"/>
      <c r="CB700" s="75"/>
      <c r="CC700" s="75"/>
      <c r="CD700" s="75"/>
      <c r="CE700" s="75"/>
      <c r="CF700" s="75"/>
    </row>
    <row r="701" spans="9:84" s="73" customFormat="1" ht="12.75" hidden="1">
      <c r="I701" s="109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110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5"/>
      <c r="CA701" s="75"/>
      <c r="CB701" s="75"/>
      <c r="CC701" s="75"/>
      <c r="CD701" s="75"/>
      <c r="CE701" s="75"/>
      <c r="CF701" s="75"/>
    </row>
    <row r="702" spans="9:84" s="73" customFormat="1" ht="12.75" hidden="1">
      <c r="I702" s="109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110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5"/>
      <c r="CA702" s="75"/>
      <c r="CB702" s="75"/>
      <c r="CC702" s="75"/>
      <c r="CD702" s="75"/>
      <c r="CE702" s="75"/>
      <c r="CF702" s="75"/>
    </row>
    <row r="703" spans="9:84" s="73" customFormat="1" ht="12.75" hidden="1">
      <c r="I703" s="109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110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5"/>
      <c r="CA703" s="75"/>
      <c r="CB703" s="75"/>
      <c r="CC703" s="75"/>
      <c r="CD703" s="75"/>
      <c r="CE703" s="75"/>
      <c r="CF703" s="75"/>
    </row>
    <row r="704" spans="9:84" s="73" customFormat="1" ht="12.75" hidden="1">
      <c r="I704" s="109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10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5"/>
      <c r="CA704" s="75"/>
      <c r="CB704" s="75"/>
      <c r="CC704" s="75"/>
      <c r="CD704" s="75"/>
      <c r="CE704" s="75"/>
      <c r="CF704" s="75"/>
    </row>
    <row r="705" spans="9:84" s="73" customFormat="1" ht="12.75" hidden="1">
      <c r="I705" s="109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10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5"/>
      <c r="CA705" s="75"/>
      <c r="CB705" s="75"/>
      <c r="CC705" s="75"/>
      <c r="CD705" s="75"/>
      <c r="CE705" s="75"/>
      <c r="CF705" s="75"/>
    </row>
    <row r="706" spans="9:84" s="73" customFormat="1" ht="12.75" hidden="1">
      <c r="I706" s="109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10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5"/>
      <c r="CA706" s="75"/>
      <c r="CB706" s="75"/>
      <c r="CC706" s="75"/>
      <c r="CD706" s="75"/>
      <c r="CE706" s="75"/>
      <c r="CF706" s="75"/>
    </row>
    <row r="707" spans="9:84" s="73" customFormat="1" ht="12.75" hidden="1">
      <c r="I707" s="109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10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5"/>
      <c r="CA707" s="75"/>
      <c r="CB707" s="75"/>
      <c r="CC707" s="75"/>
      <c r="CD707" s="75"/>
      <c r="CE707" s="75"/>
      <c r="CF707" s="75"/>
    </row>
    <row r="708" spans="9:84" s="73" customFormat="1" ht="12.75" hidden="1">
      <c r="I708" s="109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10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5"/>
      <c r="CA708" s="75"/>
      <c r="CB708" s="75"/>
      <c r="CC708" s="75"/>
      <c r="CD708" s="75"/>
      <c r="CE708" s="75"/>
      <c r="CF708" s="75"/>
    </row>
    <row r="709" spans="9:84" s="73" customFormat="1" ht="12.75" hidden="1">
      <c r="I709" s="109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10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5"/>
      <c r="CA709" s="75"/>
      <c r="CB709" s="75"/>
      <c r="CC709" s="75"/>
      <c r="CD709" s="75"/>
      <c r="CE709" s="75"/>
      <c r="CF709" s="75"/>
    </row>
    <row r="710" spans="9:84" s="73" customFormat="1" ht="12.75" hidden="1">
      <c r="I710" s="109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10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5"/>
      <c r="CA710" s="75"/>
      <c r="CB710" s="75"/>
      <c r="CC710" s="75"/>
      <c r="CD710" s="75"/>
      <c r="CE710" s="75"/>
      <c r="CF710" s="75"/>
    </row>
    <row r="711" spans="9:84" s="73" customFormat="1" ht="12.75" hidden="1">
      <c r="I711" s="109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10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5"/>
      <c r="CA711" s="75"/>
      <c r="CB711" s="75"/>
      <c r="CC711" s="75"/>
      <c r="CD711" s="75"/>
      <c r="CE711" s="75"/>
      <c r="CF711" s="75"/>
    </row>
    <row r="712" spans="9:84" s="73" customFormat="1" ht="12.75" hidden="1">
      <c r="I712" s="109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10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5"/>
      <c r="CA712" s="75"/>
      <c r="CB712" s="75"/>
      <c r="CC712" s="75"/>
      <c r="CD712" s="75"/>
      <c r="CE712" s="75"/>
      <c r="CF712" s="75"/>
    </row>
    <row r="713" spans="9:84" s="73" customFormat="1" ht="12.75" hidden="1">
      <c r="I713" s="109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10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5"/>
      <c r="CA713" s="75"/>
      <c r="CB713" s="75"/>
      <c r="CC713" s="75"/>
      <c r="CD713" s="75"/>
      <c r="CE713" s="75"/>
      <c r="CF713" s="75"/>
    </row>
    <row r="714" spans="9:84" s="73" customFormat="1" ht="12.75" hidden="1">
      <c r="I714" s="109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10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5"/>
      <c r="CA714" s="75"/>
      <c r="CB714" s="75"/>
      <c r="CC714" s="75"/>
      <c r="CD714" s="75"/>
      <c r="CE714" s="75"/>
      <c r="CF714" s="75"/>
    </row>
    <row r="715" spans="9:84" s="73" customFormat="1" ht="12.75" hidden="1">
      <c r="I715" s="109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10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5"/>
      <c r="CA715" s="75"/>
      <c r="CB715" s="75"/>
      <c r="CC715" s="75"/>
      <c r="CD715" s="75"/>
      <c r="CE715" s="75"/>
      <c r="CF715" s="75"/>
    </row>
    <row r="716" spans="9:84" s="73" customFormat="1" ht="12.75" hidden="1">
      <c r="I716" s="109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10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5"/>
      <c r="CA716" s="75"/>
      <c r="CB716" s="75"/>
      <c r="CC716" s="75"/>
      <c r="CD716" s="75"/>
      <c r="CE716" s="75"/>
      <c r="CF716" s="75"/>
    </row>
    <row r="717" spans="9:84" s="73" customFormat="1" ht="12.75" hidden="1">
      <c r="I717" s="109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10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5"/>
      <c r="CA717" s="75"/>
      <c r="CB717" s="75"/>
      <c r="CC717" s="75"/>
      <c r="CD717" s="75"/>
      <c r="CE717" s="75"/>
      <c r="CF717" s="75"/>
    </row>
    <row r="718" spans="9:84" s="73" customFormat="1" ht="12.75" hidden="1">
      <c r="I718" s="109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10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5"/>
      <c r="CA718" s="75"/>
      <c r="CB718" s="75"/>
      <c r="CC718" s="75"/>
      <c r="CD718" s="75"/>
      <c r="CE718" s="75"/>
      <c r="CF718" s="75"/>
    </row>
    <row r="719" spans="9:84" s="73" customFormat="1" ht="12.75" hidden="1">
      <c r="I719" s="109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10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5"/>
      <c r="CA719" s="75"/>
      <c r="CB719" s="75"/>
      <c r="CC719" s="75"/>
      <c r="CD719" s="75"/>
      <c r="CE719" s="75"/>
      <c r="CF719" s="75"/>
    </row>
    <row r="720" spans="9:84" s="73" customFormat="1" ht="12.75" hidden="1">
      <c r="I720" s="109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10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5"/>
      <c r="CA720" s="75"/>
      <c r="CB720" s="75"/>
      <c r="CC720" s="75"/>
      <c r="CD720" s="75"/>
      <c r="CE720" s="75"/>
      <c r="CF720" s="75"/>
    </row>
    <row r="721" spans="9:84" s="73" customFormat="1" ht="12.75" hidden="1">
      <c r="I721" s="109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10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5"/>
      <c r="CA721" s="75"/>
      <c r="CB721" s="75"/>
      <c r="CC721" s="75"/>
      <c r="CD721" s="75"/>
      <c r="CE721" s="75"/>
      <c r="CF721" s="75"/>
    </row>
    <row r="722" spans="9:84" s="73" customFormat="1" ht="12.75" hidden="1">
      <c r="I722" s="109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10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5"/>
      <c r="CA722" s="75"/>
      <c r="CB722" s="75"/>
      <c r="CC722" s="75"/>
      <c r="CD722" s="75"/>
      <c r="CE722" s="75"/>
      <c r="CF722" s="75"/>
    </row>
    <row r="723" spans="9:84" s="73" customFormat="1" ht="12.75" hidden="1">
      <c r="I723" s="109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10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5"/>
      <c r="CA723" s="75"/>
      <c r="CB723" s="75"/>
      <c r="CC723" s="75"/>
      <c r="CD723" s="75"/>
      <c r="CE723" s="75"/>
      <c r="CF723" s="75"/>
    </row>
    <row r="724" spans="9:84" s="73" customFormat="1" ht="12.75" hidden="1">
      <c r="I724" s="109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10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5"/>
      <c r="CA724" s="75"/>
      <c r="CB724" s="75"/>
      <c r="CC724" s="75"/>
      <c r="CD724" s="75"/>
      <c r="CE724" s="75"/>
      <c r="CF724" s="75"/>
    </row>
    <row r="725" spans="9:84" s="73" customFormat="1" ht="12.75" hidden="1">
      <c r="I725" s="109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10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5"/>
      <c r="CA725" s="75"/>
      <c r="CB725" s="75"/>
      <c r="CC725" s="75"/>
      <c r="CD725" s="75"/>
      <c r="CE725" s="75"/>
      <c r="CF725" s="75"/>
    </row>
    <row r="726" spans="9:84" s="73" customFormat="1" ht="12.75" hidden="1">
      <c r="I726" s="109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10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5"/>
      <c r="CA726" s="75"/>
      <c r="CB726" s="75"/>
      <c r="CC726" s="75"/>
      <c r="CD726" s="75"/>
      <c r="CE726" s="75"/>
      <c r="CF726" s="75"/>
    </row>
    <row r="727" spans="9:84" s="73" customFormat="1" ht="12.75" hidden="1">
      <c r="I727" s="109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10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5"/>
      <c r="CA727" s="75"/>
      <c r="CB727" s="75"/>
      <c r="CC727" s="75"/>
      <c r="CD727" s="75"/>
      <c r="CE727" s="75"/>
      <c r="CF727" s="75"/>
    </row>
    <row r="728" spans="9:84" s="73" customFormat="1" ht="12.75" hidden="1">
      <c r="I728" s="109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10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5"/>
      <c r="CA728" s="75"/>
      <c r="CB728" s="75"/>
      <c r="CC728" s="75"/>
      <c r="CD728" s="75"/>
      <c r="CE728" s="75"/>
      <c r="CF728" s="75"/>
    </row>
    <row r="729" spans="9:84" s="73" customFormat="1" ht="12.75" hidden="1">
      <c r="I729" s="109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10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5"/>
      <c r="CA729" s="75"/>
      <c r="CB729" s="75"/>
      <c r="CC729" s="75"/>
      <c r="CD729" s="75"/>
      <c r="CE729" s="75"/>
      <c r="CF729" s="75"/>
    </row>
    <row r="730" spans="9:84" s="73" customFormat="1" ht="12.75" hidden="1">
      <c r="I730" s="109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10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5"/>
      <c r="CA730" s="75"/>
      <c r="CB730" s="75"/>
      <c r="CC730" s="75"/>
      <c r="CD730" s="75"/>
      <c r="CE730" s="75"/>
      <c r="CF730" s="75"/>
    </row>
    <row r="731" spans="9:84" s="73" customFormat="1" ht="12.75" hidden="1">
      <c r="I731" s="109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10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5"/>
      <c r="CA731" s="75"/>
      <c r="CB731" s="75"/>
      <c r="CC731" s="75"/>
      <c r="CD731" s="75"/>
      <c r="CE731" s="75"/>
      <c r="CF731" s="75"/>
    </row>
    <row r="732" spans="9:84" s="73" customFormat="1" ht="12.75" hidden="1">
      <c r="I732" s="109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10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5"/>
      <c r="CA732" s="75"/>
      <c r="CB732" s="75"/>
      <c r="CC732" s="75"/>
      <c r="CD732" s="75"/>
      <c r="CE732" s="75"/>
      <c r="CF732" s="75"/>
    </row>
    <row r="733" spans="9:84" s="73" customFormat="1" ht="12.75" hidden="1">
      <c r="I733" s="109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10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5"/>
      <c r="CA733" s="75"/>
      <c r="CB733" s="75"/>
      <c r="CC733" s="75"/>
      <c r="CD733" s="75"/>
      <c r="CE733" s="75"/>
      <c r="CF733" s="75"/>
    </row>
    <row r="734" spans="9:84" s="73" customFormat="1" ht="12.75" hidden="1">
      <c r="I734" s="109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10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5"/>
      <c r="CA734" s="75"/>
      <c r="CB734" s="75"/>
      <c r="CC734" s="75"/>
      <c r="CD734" s="75"/>
      <c r="CE734" s="75"/>
      <c r="CF734" s="75"/>
    </row>
    <row r="735" spans="9:84" s="73" customFormat="1" ht="12.75" hidden="1">
      <c r="I735" s="109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10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5"/>
      <c r="CA735" s="75"/>
      <c r="CB735" s="75"/>
      <c r="CC735" s="75"/>
      <c r="CD735" s="75"/>
      <c r="CE735" s="75"/>
      <c r="CF735" s="75"/>
    </row>
    <row r="736" spans="9:84" s="73" customFormat="1" ht="12.75" hidden="1">
      <c r="I736" s="109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10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5"/>
      <c r="CA736" s="75"/>
      <c r="CB736" s="75"/>
      <c r="CC736" s="75"/>
      <c r="CD736" s="75"/>
      <c r="CE736" s="75"/>
      <c r="CF736" s="75"/>
    </row>
    <row r="737" spans="9:84" s="73" customFormat="1" ht="12.75" hidden="1">
      <c r="I737" s="109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10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5"/>
      <c r="CA737" s="75"/>
      <c r="CB737" s="75"/>
      <c r="CC737" s="75"/>
      <c r="CD737" s="75"/>
      <c r="CE737" s="75"/>
      <c r="CF737" s="75"/>
    </row>
    <row r="738" spans="9:84" s="73" customFormat="1" ht="12.75" hidden="1">
      <c r="I738" s="109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10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5"/>
      <c r="CA738" s="75"/>
      <c r="CB738" s="75"/>
      <c r="CC738" s="75"/>
      <c r="CD738" s="75"/>
      <c r="CE738" s="75"/>
      <c r="CF738" s="75"/>
    </row>
    <row r="739" spans="9:84" s="73" customFormat="1" ht="12.75" hidden="1">
      <c r="I739" s="109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10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5"/>
      <c r="CA739" s="75"/>
      <c r="CB739" s="75"/>
      <c r="CC739" s="75"/>
      <c r="CD739" s="75"/>
      <c r="CE739" s="75"/>
      <c r="CF739" s="75"/>
    </row>
    <row r="740" spans="9:84" s="73" customFormat="1" ht="12.75" hidden="1">
      <c r="I740" s="109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10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5"/>
      <c r="CA740" s="75"/>
      <c r="CB740" s="75"/>
      <c r="CC740" s="75"/>
      <c r="CD740" s="75"/>
      <c r="CE740" s="75"/>
      <c r="CF740" s="75"/>
    </row>
    <row r="741" spans="9:84" s="73" customFormat="1" ht="12.75" hidden="1">
      <c r="I741" s="109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10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5"/>
      <c r="CA741" s="75"/>
      <c r="CB741" s="75"/>
      <c r="CC741" s="75"/>
      <c r="CD741" s="75"/>
      <c r="CE741" s="75"/>
      <c r="CF741" s="75"/>
    </row>
    <row r="742" spans="9:84" s="73" customFormat="1" ht="12.75" hidden="1">
      <c r="I742" s="109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10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5"/>
      <c r="CA742" s="75"/>
      <c r="CB742" s="75"/>
      <c r="CC742" s="75"/>
      <c r="CD742" s="75"/>
      <c r="CE742" s="75"/>
      <c r="CF742" s="75"/>
    </row>
    <row r="743" spans="9:84" s="73" customFormat="1" ht="12.75" hidden="1">
      <c r="I743" s="109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10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5"/>
      <c r="CA743" s="75"/>
      <c r="CB743" s="75"/>
      <c r="CC743" s="75"/>
      <c r="CD743" s="75"/>
      <c r="CE743" s="75"/>
      <c r="CF743" s="75"/>
    </row>
    <row r="744" spans="9:84" s="73" customFormat="1" ht="12.75" hidden="1">
      <c r="I744" s="109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10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5"/>
      <c r="CA744" s="75"/>
      <c r="CB744" s="75"/>
      <c r="CC744" s="75"/>
      <c r="CD744" s="75"/>
      <c r="CE744" s="75"/>
      <c r="CF744" s="75"/>
    </row>
    <row r="745" spans="9:84" s="73" customFormat="1" ht="12.75" hidden="1">
      <c r="I745" s="109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10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5"/>
      <c r="CA745" s="75"/>
      <c r="CB745" s="75"/>
      <c r="CC745" s="75"/>
      <c r="CD745" s="75"/>
      <c r="CE745" s="75"/>
      <c r="CF745" s="75"/>
    </row>
    <row r="746" spans="9:84" s="73" customFormat="1" ht="12.75" hidden="1">
      <c r="I746" s="109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10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5"/>
      <c r="CA746" s="75"/>
      <c r="CB746" s="75"/>
      <c r="CC746" s="75"/>
      <c r="CD746" s="75"/>
      <c r="CE746" s="75"/>
      <c r="CF746" s="75"/>
    </row>
    <row r="747" spans="9:84" s="73" customFormat="1" ht="12.75" hidden="1">
      <c r="I747" s="109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10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5"/>
      <c r="CA747" s="75"/>
      <c r="CB747" s="75"/>
      <c r="CC747" s="75"/>
      <c r="CD747" s="75"/>
      <c r="CE747" s="75"/>
      <c r="CF747" s="75"/>
    </row>
    <row r="748" spans="9:84" s="73" customFormat="1" ht="12.75" hidden="1">
      <c r="I748" s="109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10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5"/>
      <c r="CA748" s="75"/>
      <c r="CB748" s="75"/>
      <c r="CC748" s="75"/>
      <c r="CD748" s="75"/>
      <c r="CE748" s="75"/>
      <c r="CF748" s="75"/>
    </row>
    <row r="749" spans="9:84" s="73" customFormat="1" ht="12.75" hidden="1">
      <c r="I749" s="109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10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5"/>
      <c r="CA749" s="75"/>
      <c r="CB749" s="75"/>
      <c r="CC749" s="75"/>
      <c r="CD749" s="75"/>
      <c r="CE749" s="75"/>
      <c r="CF749" s="75"/>
    </row>
    <row r="750" spans="9:84" s="73" customFormat="1" ht="12.75" hidden="1">
      <c r="I750" s="109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10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5"/>
      <c r="CA750" s="75"/>
      <c r="CB750" s="75"/>
      <c r="CC750" s="75"/>
      <c r="CD750" s="75"/>
      <c r="CE750" s="75"/>
      <c r="CF750" s="75"/>
    </row>
    <row r="751" spans="9:84" s="73" customFormat="1" ht="12.75" hidden="1">
      <c r="I751" s="109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10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5"/>
      <c r="CA751" s="75"/>
      <c r="CB751" s="75"/>
      <c r="CC751" s="75"/>
      <c r="CD751" s="75"/>
      <c r="CE751" s="75"/>
      <c r="CF751" s="75"/>
    </row>
    <row r="752" spans="9:84" s="73" customFormat="1" ht="12.75" hidden="1">
      <c r="I752" s="109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10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5"/>
      <c r="CA752" s="75"/>
      <c r="CB752" s="75"/>
      <c r="CC752" s="75"/>
      <c r="CD752" s="75"/>
      <c r="CE752" s="75"/>
      <c r="CF752" s="75"/>
    </row>
    <row r="753" spans="9:84" s="73" customFormat="1" ht="12.75" hidden="1">
      <c r="I753" s="109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10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5"/>
      <c r="CA753" s="75"/>
      <c r="CB753" s="75"/>
      <c r="CC753" s="75"/>
      <c r="CD753" s="75"/>
      <c r="CE753" s="75"/>
      <c r="CF753" s="75"/>
    </row>
    <row r="754" spans="9:84" s="73" customFormat="1" ht="12.75" hidden="1">
      <c r="I754" s="109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10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5"/>
      <c r="CA754" s="75"/>
      <c r="CB754" s="75"/>
      <c r="CC754" s="75"/>
      <c r="CD754" s="75"/>
      <c r="CE754" s="75"/>
      <c r="CF754" s="75"/>
    </row>
    <row r="755" spans="9:84" s="73" customFormat="1" ht="12.75" hidden="1">
      <c r="I755" s="109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10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5"/>
      <c r="CA755" s="75"/>
      <c r="CB755" s="75"/>
      <c r="CC755" s="75"/>
      <c r="CD755" s="75"/>
      <c r="CE755" s="75"/>
      <c r="CF755" s="75"/>
    </row>
    <row r="756" spans="9:84" s="73" customFormat="1" ht="12.75" hidden="1">
      <c r="I756" s="109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10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5"/>
      <c r="CA756" s="75"/>
      <c r="CB756" s="75"/>
      <c r="CC756" s="75"/>
      <c r="CD756" s="75"/>
      <c r="CE756" s="75"/>
      <c r="CF756" s="75"/>
    </row>
    <row r="757" spans="9:84" s="73" customFormat="1" ht="12.75" hidden="1">
      <c r="I757" s="109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10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5"/>
      <c r="CA757" s="75"/>
      <c r="CB757" s="75"/>
      <c r="CC757" s="75"/>
      <c r="CD757" s="75"/>
      <c r="CE757" s="75"/>
      <c r="CF757" s="75"/>
    </row>
    <row r="758" spans="9:84" s="73" customFormat="1" ht="12.75" hidden="1">
      <c r="I758" s="109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10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5"/>
      <c r="CA758" s="75"/>
      <c r="CB758" s="75"/>
      <c r="CC758" s="75"/>
      <c r="CD758" s="75"/>
      <c r="CE758" s="75"/>
      <c r="CF758" s="75"/>
    </row>
    <row r="759" spans="9:84" s="73" customFormat="1" ht="12.75" hidden="1">
      <c r="I759" s="109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10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5"/>
      <c r="CA759" s="75"/>
      <c r="CB759" s="75"/>
      <c r="CC759" s="75"/>
      <c r="CD759" s="75"/>
      <c r="CE759" s="75"/>
      <c r="CF759" s="75"/>
    </row>
    <row r="760" spans="9:84" s="73" customFormat="1" ht="12.75" hidden="1">
      <c r="I760" s="109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10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5"/>
      <c r="CA760" s="75"/>
      <c r="CB760" s="75"/>
      <c r="CC760" s="75"/>
      <c r="CD760" s="75"/>
      <c r="CE760" s="75"/>
      <c r="CF760" s="75"/>
    </row>
    <row r="761" spans="9:84" s="73" customFormat="1" ht="12.75" hidden="1">
      <c r="I761" s="109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10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5"/>
      <c r="CA761" s="75"/>
      <c r="CB761" s="75"/>
      <c r="CC761" s="75"/>
      <c r="CD761" s="75"/>
      <c r="CE761" s="75"/>
      <c r="CF761" s="75"/>
    </row>
    <row r="762" spans="9:84" s="73" customFormat="1" ht="12.75" hidden="1">
      <c r="I762" s="109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10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5"/>
      <c r="CA762" s="75"/>
      <c r="CB762" s="75"/>
      <c r="CC762" s="75"/>
      <c r="CD762" s="75"/>
      <c r="CE762" s="75"/>
      <c r="CF762" s="75"/>
    </row>
    <row r="763" spans="9:84" s="73" customFormat="1" ht="12.75" hidden="1">
      <c r="I763" s="109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10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5"/>
      <c r="CA763" s="75"/>
      <c r="CB763" s="75"/>
      <c r="CC763" s="75"/>
      <c r="CD763" s="75"/>
      <c r="CE763" s="75"/>
      <c r="CF763" s="75"/>
    </row>
    <row r="764" spans="9:84" s="73" customFormat="1" ht="12.75" hidden="1">
      <c r="I764" s="109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10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5"/>
      <c r="CA764" s="75"/>
      <c r="CB764" s="75"/>
      <c r="CC764" s="75"/>
      <c r="CD764" s="75"/>
      <c r="CE764" s="75"/>
      <c r="CF764" s="75"/>
    </row>
    <row r="765" spans="9:84" s="73" customFormat="1" ht="12.75" hidden="1">
      <c r="I765" s="109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10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5"/>
      <c r="CA765" s="75"/>
      <c r="CB765" s="75"/>
      <c r="CC765" s="75"/>
      <c r="CD765" s="75"/>
      <c r="CE765" s="75"/>
      <c r="CF765" s="75"/>
    </row>
    <row r="766" spans="9:84" s="73" customFormat="1" ht="12.75" hidden="1">
      <c r="I766" s="109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10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5"/>
      <c r="CA766" s="75"/>
      <c r="CB766" s="75"/>
      <c r="CC766" s="75"/>
      <c r="CD766" s="75"/>
      <c r="CE766" s="75"/>
      <c r="CF766" s="75"/>
    </row>
    <row r="767" spans="9:84" s="73" customFormat="1" ht="12.75" hidden="1">
      <c r="I767" s="109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10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5"/>
      <c r="CA767" s="75"/>
      <c r="CB767" s="75"/>
      <c r="CC767" s="75"/>
      <c r="CD767" s="75"/>
      <c r="CE767" s="75"/>
      <c r="CF767" s="75"/>
    </row>
    <row r="768" spans="9:84" s="73" customFormat="1" ht="12.75" hidden="1">
      <c r="I768" s="109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10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5"/>
      <c r="CA768" s="75"/>
      <c r="CB768" s="75"/>
      <c r="CC768" s="75"/>
      <c r="CD768" s="75"/>
      <c r="CE768" s="75"/>
      <c r="CF768" s="75"/>
    </row>
    <row r="769" spans="9:84" s="73" customFormat="1" ht="12.75" hidden="1">
      <c r="I769" s="109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10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5"/>
      <c r="CA769" s="75"/>
      <c r="CB769" s="75"/>
      <c r="CC769" s="75"/>
      <c r="CD769" s="75"/>
      <c r="CE769" s="75"/>
      <c r="CF769" s="75"/>
    </row>
    <row r="770" spans="9:84" s="73" customFormat="1" ht="12.75" hidden="1">
      <c r="I770" s="109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10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5"/>
      <c r="CA770" s="75"/>
      <c r="CB770" s="75"/>
      <c r="CC770" s="75"/>
      <c r="CD770" s="75"/>
      <c r="CE770" s="75"/>
      <c r="CF770" s="75"/>
    </row>
    <row r="771" spans="9:84" s="73" customFormat="1" ht="12.75" hidden="1">
      <c r="I771" s="109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10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5"/>
      <c r="CA771" s="75"/>
      <c r="CB771" s="75"/>
      <c r="CC771" s="75"/>
      <c r="CD771" s="75"/>
      <c r="CE771" s="75"/>
      <c r="CF771" s="75"/>
    </row>
    <row r="772" spans="9:84" s="73" customFormat="1" ht="12.75" hidden="1">
      <c r="I772" s="109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110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5"/>
      <c r="CA772" s="75"/>
      <c r="CB772" s="75"/>
      <c r="CC772" s="75"/>
      <c r="CD772" s="75"/>
      <c r="CE772" s="75"/>
      <c r="CF772" s="75"/>
    </row>
    <row r="773" spans="9:84" s="73" customFormat="1" ht="12.75" hidden="1">
      <c r="I773" s="109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10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5"/>
      <c r="CA773" s="75"/>
      <c r="CB773" s="75"/>
      <c r="CC773" s="75"/>
      <c r="CD773" s="75"/>
      <c r="CE773" s="75"/>
      <c r="CF773" s="75"/>
    </row>
    <row r="774" spans="9:84" s="73" customFormat="1" ht="12.75" hidden="1">
      <c r="I774" s="109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10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5"/>
      <c r="CA774" s="75"/>
      <c r="CB774" s="75"/>
      <c r="CC774" s="75"/>
      <c r="CD774" s="75"/>
      <c r="CE774" s="75"/>
      <c r="CF774" s="75"/>
    </row>
    <row r="775" spans="9:84" s="73" customFormat="1" ht="12.75" hidden="1">
      <c r="I775" s="109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10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5"/>
      <c r="CA775" s="75"/>
      <c r="CB775" s="75"/>
      <c r="CC775" s="75"/>
      <c r="CD775" s="75"/>
      <c r="CE775" s="75"/>
      <c r="CF775" s="75"/>
    </row>
    <row r="776" spans="9:84" s="73" customFormat="1" ht="12.75" hidden="1">
      <c r="I776" s="109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10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5"/>
      <c r="CA776" s="75"/>
      <c r="CB776" s="75"/>
      <c r="CC776" s="75"/>
      <c r="CD776" s="75"/>
      <c r="CE776" s="75"/>
      <c r="CF776" s="75"/>
    </row>
    <row r="777" spans="9:84" s="73" customFormat="1" ht="12.75" hidden="1">
      <c r="I777" s="109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10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5"/>
      <c r="CA777" s="75"/>
      <c r="CB777" s="75"/>
      <c r="CC777" s="75"/>
      <c r="CD777" s="75"/>
      <c r="CE777" s="75"/>
      <c r="CF777" s="75"/>
    </row>
    <row r="778" spans="9:84" s="73" customFormat="1" ht="12.75" hidden="1">
      <c r="I778" s="109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10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5"/>
      <c r="CA778" s="75"/>
      <c r="CB778" s="75"/>
      <c r="CC778" s="75"/>
      <c r="CD778" s="75"/>
      <c r="CE778" s="75"/>
      <c r="CF778" s="75"/>
    </row>
    <row r="779" spans="9:84" s="73" customFormat="1" ht="12.75" hidden="1">
      <c r="I779" s="109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10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5"/>
      <c r="CA779" s="75"/>
      <c r="CB779" s="75"/>
      <c r="CC779" s="75"/>
      <c r="CD779" s="75"/>
      <c r="CE779" s="75"/>
      <c r="CF779" s="75"/>
    </row>
    <row r="780" spans="9:84" s="73" customFormat="1" ht="12.75" hidden="1">
      <c r="I780" s="109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110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5"/>
      <c r="CA780" s="75"/>
      <c r="CB780" s="75"/>
      <c r="CC780" s="75"/>
      <c r="CD780" s="75"/>
      <c r="CE780" s="75"/>
      <c r="CF780" s="75"/>
    </row>
    <row r="781" spans="9:84" s="73" customFormat="1" ht="12.75" hidden="1">
      <c r="I781" s="109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10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5"/>
      <c r="CA781" s="75"/>
      <c r="CB781" s="75"/>
      <c r="CC781" s="75"/>
      <c r="CD781" s="75"/>
      <c r="CE781" s="75"/>
      <c r="CF781" s="75"/>
    </row>
    <row r="782" spans="9:84" s="73" customFormat="1" ht="12.75" hidden="1">
      <c r="I782" s="109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10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5"/>
      <c r="CA782" s="75"/>
      <c r="CB782" s="75"/>
      <c r="CC782" s="75"/>
      <c r="CD782" s="75"/>
      <c r="CE782" s="75"/>
      <c r="CF782" s="75"/>
    </row>
    <row r="783" spans="9:84" s="73" customFormat="1" ht="12.75" hidden="1">
      <c r="I783" s="109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10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5"/>
      <c r="CA783" s="75"/>
      <c r="CB783" s="75"/>
      <c r="CC783" s="75"/>
      <c r="CD783" s="75"/>
      <c r="CE783" s="75"/>
      <c r="CF783" s="75"/>
    </row>
    <row r="784" spans="9:84" s="73" customFormat="1" ht="12.75" hidden="1">
      <c r="I784" s="109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10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5"/>
      <c r="CA784" s="75"/>
      <c r="CB784" s="75"/>
      <c r="CC784" s="75"/>
      <c r="CD784" s="75"/>
      <c r="CE784" s="75"/>
      <c r="CF784" s="75"/>
    </row>
    <row r="785" spans="9:84" s="73" customFormat="1" ht="12.75" hidden="1">
      <c r="I785" s="109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10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5"/>
      <c r="CA785" s="75"/>
      <c r="CB785" s="75"/>
      <c r="CC785" s="75"/>
      <c r="CD785" s="75"/>
      <c r="CE785" s="75"/>
      <c r="CF785" s="75"/>
    </row>
    <row r="786" spans="9:84" s="73" customFormat="1" ht="12.75" hidden="1">
      <c r="I786" s="109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10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5"/>
      <c r="CA786" s="75"/>
      <c r="CB786" s="75"/>
      <c r="CC786" s="75"/>
      <c r="CD786" s="75"/>
      <c r="CE786" s="75"/>
      <c r="CF786" s="75"/>
    </row>
    <row r="787" spans="9:84" s="73" customFormat="1" ht="12.75" hidden="1">
      <c r="I787" s="109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10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5"/>
      <c r="CA787" s="75"/>
      <c r="CB787" s="75"/>
      <c r="CC787" s="75"/>
      <c r="CD787" s="75"/>
      <c r="CE787" s="75"/>
      <c r="CF787" s="75"/>
    </row>
    <row r="788" spans="9:84" s="73" customFormat="1" ht="12.75" hidden="1">
      <c r="I788" s="109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10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5"/>
      <c r="CA788" s="75"/>
      <c r="CB788" s="75"/>
      <c r="CC788" s="75"/>
      <c r="CD788" s="75"/>
      <c r="CE788" s="75"/>
      <c r="CF788" s="75"/>
    </row>
    <row r="789" spans="9:84" s="73" customFormat="1" ht="12.75" hidden="1">
      <c r="I789" s="109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10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5"/>
      <c r="CA789" s="75"/>
      <c r="CB789" s="75"/>
      <c r="CC789" s="75"/>
      <c r="CD789" s="75"/>
      <c r="CE789" s="75"/>
      <c r="CF789" s="75"/>
    </row>
    <row r="790" spans="9:84" s="73" customFormat="1" ht="12.75" hidden="1">
      <c r="I790" s="109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10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5"/>
      <c r="CA790" s="75"/>
      <c r="CB790" s="75"/>
      <c r="CC790" s="75"/>
      <c r="CD790" s="75"/>
      <c r="CE790" s="75"/>
      <c r="CF790" s="75"/>
    </row>
    <row r="791" spans="9:84" s="73" customFormat="1" ht="12.75" hidden="1">
      <c r="I791" s="109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10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5"/>
      <c r="CA791" s="75"/>
      <c r="CB791" s="75"/>
      <c r="CC791" s="75"/>
      <c r="CD791" s="75"/>
      <c r="CE791" s="75"/>
      <c r="CF791" s="75"/>
    </row>
    <row r="792" spans="9:84" s="73" customFormat="1" ht="12.75" hidden="1">
      <c r="I792" s="109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110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5"/>
      <c r="CA792" s="75"/>
      <c r="CB792" s="75"/>
      <c r="CC792" s="75"/>
      <c r="CD792" s="75"/>
      <c r="CE792" s="75"/>
      <c r="CF792" s="75"/>
    </row>
    <row r="793" spans="9:84" s="73" customFormat="1" ht="12.75" hidden="1">
      <c r="I793" s="109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10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5"/>
      <c r="CA793" s="75"/>
      <c r="CB793" s="75"/>
      <c r="CC793" s="75"/>
      <c r="CD793" s="75"/>
      <c r="CE793" s="75"/>
      <c r="CF793" s="75"/>
    </row>
    <row r="794" spans="9:84" s="73" customFormat="1" ht="12.75" hidden="1">
      <c r="I794" s="109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10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5"/>
      <c r="CA794" s="75"/>
      <c r="CB794" s="75"/>
      <c r="CC794" s="75"/>
      <c r="CD794" s="75"/>
      <c r="CE794" s="75"/>
      <c r="CF794" s="75"/>
    </row>
    <row r="795" spans="9:84" s="73" customFormat="1" ht="12.75" hidden="1">
      <c r="I795" s="109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110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5"/>
      <c r="CA795" s="75"/>
      <c r="CB795" s="75"/>
      <c r="CC795" s="75"/>
      <c r="CD795" s="75"/>
      <c r="CE795" s="75"/>
      <c r="CF795" s="75"/>
    </row>
    <row r="796" spans="9:84" s="73" customFormat="1" ht="12.75" hidden="1">
      <c r="I796" s="109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110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5"/>
      <c r="CA796" s="75"/>
      <c r="CB796" s="75"/>
      <c r="CC796" s="75"/>
      <c r="CD796" s="75"/>
      <c r="CE796" s="75"/>
      <c r="CF796" s="75"/>
    </row>
    <row r="797" spans="9:84" s="73" customFormat="1" ht="12.75" hidden="1">
      <c r="I797" s="109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110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5"/>
      <c r="CA797" s="75"/>
      <c r="CB797" s="75"/>
      <c r="CC797" s="75"/>
      <c r="CD797" s="75"/>
      <c r="CE797" s="75"/>
      <c r="CF797" s="75"/>
    </row>
    <row r="798" spans="9:84" s="73" customFormat="1" ht="12.75" hidden="1">
      <c r="I798" s="109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110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5"/>
      <c r="CA798" s="75"/>
      <c r="CB798" s="75"/>
      <c r="CC798" s="75"/>
      <c r="CD798" s="75"/>
      <c r="CE798" s="75"/>
      <c r="CF798" s="75"/>
    </row>
    <row r="799" spans="9:84" s="73" customFormat="1" ht="12.75" hidden="1">
      <c r="I799" s="109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110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5"/>
      <c r="CA799" s="75"/>
      <c r="CB799" s="75"/>
      <c r="CC799" s="75"/>
      <c r="CD799" s="75"/>
      <c r="CE799" s="75"/>
      <c r="CF799" s="75"/>
    </row>
    <row r="800" spans="9:84" s="73" customFormat="1" ht="12.75" hidden="1">
      <c r="I800" s="109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110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5"/>
      <c r="CA800" s="75"/>
      <c r="CB800" s="75"/>
      <c r="CC800" s="75"/>
      <c r="CD800" s="75"/>
      <c r="CE800" s="75"/>
      <c r="CF800" s="75"/>
    </row>
    <row r="801" spans="9:84" s="73" customFormat="1" ht="12.75" hidden="1">
      <c r="I801" s="109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10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5"/>
      <c r="CA801" s="75"/>
      <c r="CB801" s="75"/>
      <c r="CC801" s="75"/>
      <c r="CD801" s="75"/>
      <c r="CE801" s="75"/>
      <c r="CF801" s="75"/>
    </row>
    <row r="802" spans="9:84" s="73" customFormat="1" ht="12.75" hidden="1">
      <c r="I802" s="109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10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5"/>
      <c r="CA802" s="75"/>
      <c r="CB802" s="75"/>
      <c r="CC802" s="75"/>
      <c r="CD802" s="75"/>
      <c r="CE802" s="75"/>
      <c r="CF802" s="75"/>
    </row>
    <row r="803" spans="9:84" s="73" customFormat="1" ht="12.75" hidden="1">
      <c r="I803" s="109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10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5"/>
      <c r="CA803" s="75"/>
      <c r="CB803" s="75"/>
      <c r="CC803" s="75"/>
      <c r="CD803" s="75"/>
      <c r="CE803" s="75"/>
      <c r="CF803" s="75"/>
    </row>
    <row r="804" spans="9:84" s="73" customFormat="1" ht="12.75" hidden="1">
      <c r="I804" s="109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110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5"/>
      <c r="CA804" s="75"/>
      <c r="CB804" s="75"/>
      <c r="CC804" s="75"/>
      <c r="CD804" s="75"/>
      <c r="CE804" s="75"/>
      <c r="CF804" s="75"/>
    </row>
    <row r="805" spans="9:84" s="73" customFormat="1" ht="12.75" hidden="1">
      <c r="I805" s="109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10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5"/>
      <c r="CA805" s="75"/>
      <c r="CB805" s="75"/>
      <c r="CC805" s="75"/>
      <c r="CD805" s="75"/>
      <c r="CE805" s="75"/>
      <c r="CF805" s="75"/>
    </row>
    <row r="806" spans="9:84" s="73" customFormat="1" ht="12.75" hidden="1">
      <c r="I806" s="109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110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5"/>
      <c r="CA806" s="75"/>
      <c r="CB806" s="75"/>
      <c r="CC806" s="75"/>
      <c r="CD806" s="75"/>
      <c r="CE806" s="75"/>
      <c r="CF806" s="75"/>
    </row>
    <row r="807" spans="9:84" s="73" customFormat="1" ht="12.75" hidden="1">
      <c r="I807" s="109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110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5"/>
      <c r="CA807" s="75"/>
      <c r="CB807" s="75"/>
      <c r="CC807" s="75"/>
      <c r="CD807" s="75"/>
      <c r="CE807" s="75"/>
      <c r="CF807" s="75"/>
    </row>
    <row r="808" spans="9:84" s="73" customFormat="1" ht="12.75" hidden="1">
      <c r="I808" s="109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10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5"/>
      <c r="CA808" s="75"/>
      <c r="CB808" s="75"/>
      <c r="CC808" s="75"/>
      <c r="CD808" s="75"/>
      <c r="CE808" s="75"/>
      <c r="CF808" s="75"/>
    </row>
    <row r="809" spans="9:84" s="73" customFormat="1" ht="12.75" hidden="1">
      <c r="I809" s="109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110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5"/>
      <c r="CA809" s="75"/>
      <c r="CB809" s="75"/>
      <c r="CC809" s="75"/>
      <c r="CD809" s="75"/>
      <c r="CE809" s="75"/>
      <c r="CF809" s="75"/>
    </row>
    <row r="810" spans="9:84" s="73" customFormat="1" ht="12.75" hidden="1">
      <c r="I810" s="109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110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5"/>
      <c r="CA810" s="75"/>
      <c r="CB810" s="75"/>
      <c r="CC810" s="75"/>
      <c r="CD810" s="75"/>
      <c r="CE810" s="75"/>
      <c r="CF810" s="75"/>
    </row>
    <row r="811" spans="9:84" s="73" customFormat="1" ht="12.75" hidden="1">
      <c r="I811" s="109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110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5"/>
      <c r="CA811" s="75"/>
      <c r="CB811" s="75"/>
      <c r="CC811" s="75"/>
      <c r="CD811" s="75"/>
      <c r="CE811" s="75"/>
      <c r="CF811" s="75"/>
    </row>
    <row r="812" spans="9:84" s="73" customFormat="1" ht="12.75" hidden="1">
      <c r="I812" s="109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110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5"/>
      <c r="CA812" s="75"/>
      <c r="CB812" s="75"/>
      <c r="CC812" s="75"/>
      <c r="CD812" s="75"/>
      <c r="CE812" s="75"/>
      <c r="CF812" s="75"/>
    </row>
    <row r="813" spans="9:84" s="73" customFormat="1" ht="12.75" hidden="1">
      <c r="I813" s="109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110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5"/>
      <c r="CA813" s="75"/>
      <c r="CB813" s="75"/>
      <c r="CC813" s="75"/>
      <c r="CD813" s="75"/>
      <c r="CE813" s="75"/>
      <c r="CF813" s="75"/>
    </row>
    <row r="814" spans="9:84" s="73" customFormat="1" ht="12.75" hidden="1">
      <c r="I814" s="109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110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5"/>
      <c r="CA814" s="75"/>
      <c r="CB814" s="75"/>
      <c r="CC814" s="75"/>
      <c r="CD814" s="75"/>
      <c r="CE814" s="75"/>
      <c r="CF814" s="75"/>
    </row>
    <row r="815" spans="9:84" s="73" customFormat="1" ht="12.75" hidden="1">
      <c r="I815" s="109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110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5"/>
      <c r="CA815" s="75"/>
      <c r="CB815" s="75"/>
      <c r="CC815" s="75"/>
      <c r="CD815" s="75"/>
      <c r="CE815" s="75"/>
      <c r="CF815" s="75"/>
    </row>
    <row r="816" spans="9:84" s="73" customFormat="1" ht="12.75" hidden="1">
      <c r="I816" s="109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110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5"/>
      <c r="CA816" s="75"/>
      <c r="CB816" s="75"/>
      <c r="CC816" s="75"/>
      <c r="CD816" s="75"/>
      <c r="CE816" s="75"/>
      <c r="CF816" s="75"/>
    </row>
    <row r="817" spans="9:84" s="73" customFormat="1" ht="12.75" hidden="1">
      <c r="I817" s="109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110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5"/>
      <c r="CA817" s="75"/>
      <c r="CB817" s="75"/>
      <c r="CC817" s="75"/>
      <c r="CD817" s="75"/>
      <c r="CE817" s="75"/>
      <c r="CF817" s="75"/>
    </row>
    <row r="818" spans="9:84" s="73" customFormat="1" ht="12.75" hidden="1">
      <c r="I818" s="109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110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5"/>
      <c r="CA818" s="75"/>
      <c r="CB818" s="75"/>
      <c r="CC818" s="75"/>
      <c r="CD818" s="75"/>
      <c r="CE818" s="75"/>
      <c r="CF818" s="75"/>
    </row>
    <row r="819" spans="9:84" s="73" customFormat="1" ht="12.75" hidden="1">
      <c r="I819" s="109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110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5"/>
      <c r="CA819" s="75"/>
      <c r="CB819" s="75"/>
      <c r="CC819" s="75"/>
      <c r="CD819" s="75"/>
      <c r="CE819" s="75"/>
      <c r="CF819" s="75"/>
    </row>
    <row r="820" spans="9:84" s="73" customFormat="1" ht="12.75" hidden="1">
      <c r="I820" s="109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110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5"/>
      <c r="CA820" s="75"/>
      <c r="CB820" s="75"/>
      <c r="CC820" s="75"/>
      <c r="CD820" s="75"/>
      <c r="CE820" s="75"/>
      <c r="CF820" s="75"/>
    </row>
    <row r="821" spans="9:84" s="73" customFormat="1" ht="12.75" hidden="1">
      <c r="I821" s="109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110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5"/>
      <c r="CA821" s="75"/>
      <c r="CB821" s="75"/>
      <c r="CC821" s="75"/>
      <c r="CD821" s="75"/>
      <c r="CE821" s="75"/>
      <c r="CF821" s="75"/>
    </row>
    <row r="822" spans="9:84" s="73" customFormat="1" ht="12.75" hidden="1">
      <c r="I822" s="109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110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5"/>
      <c r="CA822" s="75"/>
      <c r="CB822" s="75"/>
      <c r="CC822" s="75"/>
      <c r="CD822" s="75"/>
      <c r="CE822" s="75"/>
      <c r="CF822" s="75"/>
    </row>
    <row r="823" spans="9:84" s="73" customFormat="1" ht="12.75" hidden="1">
      <c r="I823" s="109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110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5"/>
      <c r="CA823" s="75"/>
      <c r="CB823" s="75"/>
      <c r="CC823" s="75"/>
      <c r="CD823" s="75"/>
      <c r="CE823" s="75"/>
      <c r="CF823" s="75"/>
    </row>
    <row r="824" spans="9:84" s="73" customFormat="1" ht="12.75" hidden="1">
      <c r="I824" s="109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110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5"/>
      <c r="CA824" s="75"/>
      <c r="CB824" s="75"/>
      <c r="CC824" s="75"/>
      <c r="CD824" s="75"/>
      <c r="CE824" s="75"/>
      <c r="CF824" s="75"/>
    </row>
    <row r="825" spans="9:84" s="73" customFormat="1" ht="12.75" hidden="1">
      <c r="I825" s="109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10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5"/>
      <c r="CA825" s="75"/>
      <c r="CB825" s="75"/>
      <c r="CC825" s="75"/>
      <c r="CD825" s="75"/>
      <c r="CE825" s="75"/>
      <c r="CF825" s="75"/>
    </row>
    <row r="826" spans="9:84" s="73" customFormat="1" ht="12.75" hidden="1">
      <c r="I826" s="109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10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5"/>
      <c r="CA826" s="75"/>
      <c r="CB826" s="75"/>
      <c r="CC826" s="75"/>
      <c r="CD826" s="75"/>
      <c r="CE826" s="75"/>
      <c r="CF826" s="75"/>
    </row>
    <row r="827" spans="9:84" s="73" customFormat="1" ht="12.75" hidden="1">
      <c r="I827" s="109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10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5"/>
      <c r="CA827" s="75"/>
      <c r="CB827" s="75"/>
      <c r="CC827" s="75"/>
      <c r="CD827" s="75"/>
      <c r="CE827" s="75"/>
      <c r="CF827" s="75"/>
    </row>
    <row r="828" spans="9:84" s="73" customFormat="1" ht="12.75" hidden="1">
      <c r="I828" s="109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110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5"/>
      <c r="CA828" s="75"/>
      <c r="CB828" s="75"/>
      <c r="CC828" s="75"/>
      <c r="CD828" s="75"/>
      <c r="CE828" s="75"/>
      <c r="CF828" s="75"/>
    </row>
    <row r="829" spans="9:84" s="73" customFormat="1" ht="12.75" hidden="1">
      <c r="I829" s="109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10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5"/>
      <c r="CA829" s="75"/>
      <c r="CB829" s="75"/>
      <c r="CC829" s="75"/>
      <c r="CD829" s="75"/>
      <c r="CE829" s="75"/>
      <c r="CF829" s="75"/>
    </row>
    <row r="830" spans="9:84" s="73" customFormat="1" ht="12.75" hidden="1">
      <c r="I830" s="109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110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5"/>
      <c r="CA830" s="75"/>
      <c r="CB830" s="75"/>
      <c r="CC830" s="75"/>
      <c r="CD830" s="75"/>
      <c r="CE830" s="75"/>
      <c r="CF830" s="75"/>
    </row>
    <row r="831" spans="9:84" s="73" customFormat="1" ht="12.75" hidden="1">
      <c r="I831" s="109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10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5"/>
      <c r="CA831" s="75"/>
      <c r="CB831" s="75"/>
      <c r="CC831" s="75"/>
      <c r="CD831" s="75"/>
      <c r="CE831" s="75"/>
      <c r="CF831" s="75"/>
    </row>
    <row r="832" spans="9:84" s="73" customFormat="1" ht="12.75" hidden="1">
      <c r="I832" s="109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110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5"/>
      <c r="CA832" s="75"/>
      <c r="CB832" s="75"/>
      <c r="CC832" s="75"/>
      <c r="CD832" s="75"/>
      <c r="CE832" s="75"/>
      <c r="CF832" s="75"/>
    </row>
    <row r="833" spans="9:84" s="73" customFormat="1" ht="12.75" hidden="1">
      <c r="I833" s="109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10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5"/>
      <c r="CA833" s="75"/>
      <c r="CB833" s="75"/>
      <c r="CC833" s="75"/>
      <c r="CD833" s="75"/>
      <c r="CE833" s="75"/>
      <c r="CF833" s="75"/>
    </row>
    <row r="834" spans="9:84" s="73" customFormat="1" ht="12.75" hidden="1">
      <c r="I834" s="109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10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5"/>
      <c r="CA834" s="75"/>
      <c r="CB834" s="75"/>
      <c r="CC834" s="75"/>
      <c r="CD834" s="75"/>
      <c r="CE834" s="75"/>
      <c r="CF834" s="75"/>
    </row>
    <row r="835" spans="9:84" s="73" customFormat="1" ht="12.75" hidden="1">
      <c r="I835" s="109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10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5"/>
      <c r="CA835" s="75"/>
      <c r="CB835" s="75"/>
      <c r="CC835" s="75"/>
      <c r="CD835" s="75"/>
      <c r="CE835" s="75"/>
      <c r="CF835" s="75"/>
    </row>
    <row r="836" spans="9:84" s="73" customFormat="1" ht="12.75" hidden="1">
      <c r="I836" s="109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10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5"/>
      <c r="CA836" s="75"/>
      <c r="CB836" s="75"/>
      <c r="CC836" s="75"/>
      <c r="CD836" s="75"/>
      <c r="CE836" s="75"/>
      <c r="CF836" s="75"/>
    </row>
    <row r="837" spans="9:84" s="73" customFormat="1" ht="12.75" hidden="1">
      <c r="I837" s="109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10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5"/>
      <c r="CA837" s="75"/>
      <c r="CB837" s="75"/>
      <c r="CC837" s="75"/>
      <c r="CD837" s="75"/>
      <c r="CE837" s="75"/>
      <c r="CF837" s="75"/>
    </row>
    <row r="838" spans="9:84" s="73" customFormat="1" ht="12.75" hidden="1">
      <c r="I838" s="109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10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5"/>
      <c r="CA838" s="75"/>
      <c r="CB838" s="75"/>
      <c r="CC838" s="75"/>
      <c r="CD838" s="75"/>
      <c r="CE838" s="75"/>
      <c r="CF838" s="75"/>
    </row>
    <row r="839" spans="9:84" s="73" customFormat="1" ht="12.75" hidden="1">
      <c r="I839" s="109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10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5"/>
      <c r="CA839" s="75"/>
      <c r="CB839" s="75"/>
      <c r="CC839" s="75"/>
      <c r="CD839" s="75"/>
      <c r="CE839" s="75"/>
      <c r="CF839" s="75"/>
    </row>
    <row r="840" spans="9:84" s="73" customFormat="1" ht="12.75" hidden="1">
      <c r="I840" s="109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10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5"/>
      <c r="CA840" s="75"/>
      <c r="CB840" s="75"/>
      <c r="CC840" s="75"/>
      <c r="CD840" s="75"/>
      <c r="CE840" s="75"/>
      <c r="CF840" s="75"/>
    </row>
    <row r="841" spans="9:84" s="73" customFormat="1" ht="12.75" hidden="1">
      <c r="I841" s="109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10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5"/>
      <c r="CA841" s="75"/>
      <c r="CB841" s="75"/>
      <c r="CC841" s="75"/>
      <c r="CD841" s="75"/>
      <c r="CE841" s="75"/>
      <c r="CF841" s="75"/>
    </row>
    <row r="842" spans="9:84" s="73" customFormat="1" ht="12.75" hidden="1">
      <c r="I842" s="109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10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5"/>
      <c r="CA842" s="75"/>
      <c r="CB842" s="75"/>
      <c r="CC842" s="75"/>
      <c r="CD842" s="75"/>
      <c r="CE842" s="75"/>
      <c r="CF842" s="75"/>
    </row>
    <row r="843" spans="9:84" s="73" customFormat="1" ht="12.75" hidden="1">
      <c r="I843" s="109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10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5"/>
      <c r="CA843" s="75"/>
      <c r="CB843" s="75"/>
      <c r="CC843" s="75"/>
      <c r="CD843" s="75"/>
      <c r="CE843" s="75"/>
      <c r="CF843" s="75"/>
    </row>
    <row r="844" spans="9:84" s="73" customFormat="1" ht="12.75" hidden="1">
      <c r="I844" s="109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10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5"/>
      <c r="CA844" s="75"/>
      <c r="CB844" s="75"/>
      <c r="CC844" s="75"/>
      <c r="CD844" s="75"/>
      <c r="CE844" s="75"/>
      <c r="CF844" s="75"/>
    </row>
    <row r="845" spans="9:84" s="73" customFormat="1" ht="12.75" hidden="1">
      <c r="I845" s="109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10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5"/>
      <c r="CA845" s="75"/>
      <c r="CB845" s="75"/>
      <c r="CC845" s="75"/>
      <c r="CD845" s="75"/>
      <c r="CE845" s="75"/>
      <c r="CF845" s="75"/>
    </row>
    <row r="846" spans="9:84" s="73" customFormat="1" ht="12.75" hidden="1">
      <c r="I846" s="109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10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5"/>
      <c r="CA846" s="75"/>
      <c r="CB846" s="75"/>
      <c r="CC846" s="75"/>
      <c r="CD846" s="75"/>
      <c r="CE846" s="75"/>
      <c r="CF846" s="75"/>
    </row>
    <row r="847" spans="9:84" s="73" customFormat="1" ht="12.75" hidden="1">
      <c r="I847" s="109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10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5"/>
      <c r="CA847" s="75"/>
      <c r="CB847" s="75"/>
      <c r="CC847" s="75"/>
      <c r="CD847" s="75"/>
      <c r="CE847" s="75"/>
      <c r="CF847" s="75"/>
    </row>
    <row r="848" spans="9:84" s="73" customFormat="1" ht="12.75" hidden="1">
      <c r="I848" s="109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10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5"/>
      <c r="CA848" s="75"/>
      <c r="CB848" s="75"/>
      <c r="CC848" s="75"/>
      <c r="CD848" s="75"/>
      <c r="CE848" s="75"/>
      <c r="CF848" s="75"/>
    </row>
    <row r="849" spans="9:84" s="73" customFormat="1" ht="12.75" hidden="1">
      <c r="I849" s="109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10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5"/>
      <c r="CA849" s="75"/>
      <c r="CB849" s="75"/>
      <c r="CC849" s="75"/>
      <c r="CD849" s="75"/>
      <c r="CE849" s="75"/>
      <c r="CF849" s="75"/>
    </row>
    <row r="850" spans="9:84" s="73" customFormat="1" ht="12.75" hidden="1">
      <c r="I850" s="109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10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5"/>
      <c r="CA850" s="75"/>
      <c r="CB850" s="75"/>
      <c r="CC850" s="75"/>
      <c r="CD850" s="75"/>
      <c r="CE850" s="75"/>
      <c r="CF850" s="75"/>
    </row>
    <row r="851" spans="9:84" s="73" customFormat="1" ht="12.75" hidden="1">
      <c r="I851" s="109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10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5"/>
      <c r="CA851" s="75"/>
      <c r="CB851" s="75"/>
      <c r="CC851" s="75"/>
      <c r="CD851" s="75"/>
      <c r="CE851" s="75"/>
      <c r="CF851" s="75"/>
    </row>
    <row r="852" spans="9:84" s="73" customFormat="1" ht="12.75" hidden="1">
      <c r="I852" s="109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10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5"/>
      <c r="CA852" s="75"/>
      <c r="CB852" s="75"/>
      <c r="CC852" s="75"/>
      <c r="CD852" s="75"/>
      <c r="CE852" s="75"/>
      <c r="CF852" s="75"/>
    </row>
    <row r="853" spans="9:84" s="73" customFormat="1" ht="12.75" hidden="1">
      <c r="I853" s="109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10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5"/>
      <c r="CA853" s="75"/>
      <c r="CB853" s="75"/>
      <c r="CC853" s="75"/>
      <c r="CD853" s="75"/>
      <c r="CE853" s="75"/>
      <c r="CF853" s="75"/>
    </row>
    <row r="854" spans="9:84" s="73" customFormat="1" ht="12.75" hidden="1">
      <c r="I854" s="109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10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5"/>
      <c r="CA854" s="75"/>
      <c r="CB854" s="75"/>
      <c r="CC854" s="75"/>
      <c r="CD854" s="75"/>
      <c r="CE854" s="75"/>
      <c r="CF854" s="75"/>
    </row>
    <row r="855" spans="9:84" s="73" customFormat="1" ht="12.75" hidden="1">
      <c r="I855" s="109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10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5"/>
      <c r="CA855" s="75"/>
      <c r="CB855" s="75"/>
      <c r="CC855" s="75"/>
      <c r="CD855" s="75"/>
      <c r="CE855" s="75"/>
      <c r="CF855" s="75"/>
    </row>
    <row r="856" spans="9:84" s="73" customFormat="1" ht="12.75" hidden="1">
      <c r="I856" s="109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10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5"/>
      <c r="CA856" s="75"/>
      <c r="CB856" s="75"/>
      <c r="CC856" s="75"/>
      <c r="CD856" s="75"/>
      <c r="CE856" s="75"/>
      <c r="CF856" s="75"/>
    </row>
    <row r="857" spans="9:84" s="73" customFormat="1" ht="12.75" hidden="1">
      <c r="I857" s="109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10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5"/>
      <c r="CA857" s="75"/>
      <c r="CB857" s="75"/>
      <c r="CC857" s="75"/>
      <c r="CD857" s="75"/>
      <c r="CE857" s="75"/>
      <c r="CF857" s="75"/>
    </row>
    <row r="858" spans="9:84" s="73" customFormat="1" ht="12.75" hidden="1">
      <c r="I858" s="109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10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5"/>
      <c r="CA858" s="75"/>
      <c r="CB858" s="75"/>
      <c r="CC858" s="75"/>
      <c r="CD858" s="75"/>
      <c r="CE858" s="75"/>
      <c r="CF858" s="75"/>
    </row>
    <row r="859" spans="9:84" s="73" customFormat="1" ht="12.75" hidden="1">
      <c r="I859" s="109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10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5"/>
      <c r="CA859" s="75"/>
      <c r="CB859" s="75"/>
      <c r="CC859" s="75"/>
      <c r="CD859" s="75"/>
      <c r="CE859" s="75"/>
      <c r="CF859" s="75"/>
    </row>
    <row r="860" spans="9:84" s="73" customFormat="1" ht="12.75" hidden="1">
      <c r="I860" s="109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10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5"/>
      <c r="CA860" s="75"/>
      <c r="CB860" s="75"/>
      <c r="CC860" s="75"/>
      <c r="CD860" s="75"/>
      <c r="CE860" s="75"/>
      <c r="CF860" s="75"/>
    </row>
    <row r="861" spans="9:84" s="73" customFormat="1" ht="12.75" hidden="1">
      <c r="I861" s="109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10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5"/>
      <c r="CA861" s="75"/>
      <c r="CB861" s="75"/>
      <c r="CC861" s="75"/>
      <c r="CD861" s="75"/>
      <c r="CE861" s="75"/>
      <c r="CF861" s="75"/>
    </row>
    <row r="862" spans="9:84" s="73" customFormat="1" ht="12.75" hidden="1">
      <c r="I862" s="109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10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5"/>
      <c r="CA862" s="75"/>
      <c r="CB862" s="75"/>
      <c r="CC862" s="75"/>
      <c r="CD862" s="75"/>
      <c r="CE862" s="75"/>
      <c r="CF862" s="75"/>
    </row>
    <row r="863" spans="9:84" s="73" customFormat="1" ht="12.75" hidden="1">
      <c r="I863" s="109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10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5"/>
      <c r="CA863" s="75"/>
      <c r="CB863" s="75"/>
      <c r="CC863" s="75"/>
      <c r="CD863" s="75"/>
      <c r="CE863" s="75"/>
      <c r="CF863" s="75"/>
    </row>
    <row r="864" spans="9:84" s="73" customFormat="1" ht="12.75" hidden="1">
      <c r="I864" s="109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10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5"/>
      <c r="CA864" s="75"/>
      <c r="CB864" s="75"/>
      <c r="CC864" s="75"/>
      <c r="CD864" s="75"/>
      <c r="CE864" s="75"/>
      <c r="CF864" s="75"/>
    </row>
    <row r="865" spans="9:84" s="73" customFormat="1" ht="12.75" hidden="1">
      <c r="I865" s="109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10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5"/>
      <c r="CA865" s="75"/>
      <c r="CB865" s="75"/>
      <c r="CC865" s="75"/>
      <c r="CD865" s="75"/>
      <c r="CE865" s="75"/>
      <c r="CF865" s="75"/>
    </row>
    <row r="866" spans="9:84" s="73" customFormat="1" ht="12.75" hidden="1">
      <c r="I866" s="109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10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5"/>
      <c r="CA866" s="75"/>
      <c r="CB866" s="75"/>
      <c r="CC866" s="75"/>
      <c r="CD866" s="75"/>
      <c r="CE866" s="75"/>
      <c r="CF866" s="75"/>
    </row>
    <row r="867" spans="9:84" s="73" customFormat="1" ht="12.75" hidden="1">
      <c r="I867" s="109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110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5"/>
      <c r="CA867" s="75"/>
      <c r="CB867" s="75"/>
      <c r="CC867" s="75"/>
      <c r="CD867" s="75"/>
      <c r="CE867" s="75"/>
      <c r="CF867" s="75"/>
    </row>
    <row r="868" spans="9:84" s="73" customFormat="1" ht="12.75" hidden="1">
      <c r="I868" s="109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110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5"/>
      <c r="CA868" s="75"/>
      <c r="CB868" s="75"/>
      <c r="CC868" s="75"/>
      <c r="CD868" s="75"/>
      <c r="CE868" s="75"/>
      <c r="CF868" s="75"/>
    </row>
    <row r="869" spans="9:84" s="73" customFormat="1" ht="12.75" hidden="1">
      <c r="I869" s="109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10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5"/>
      <c r="CA869" s="75"/>
      <c r="CB869" s="75"/>
      <c r="CC869" s="75"/>
      <c r="CD869" s="75"/>
      <c r="CE869" s="75"/>
      <c r="CF869" s="75"/>
    </row>
    <row r="870" spans="9:84" s="73" customFormat="1" ht="12.75" hidden="1">
      <c r="I870" s="109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10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5"/>
      <c r="CA870" s="75"/>
      <c r="CB870" s="75"/>
      <c r="CC870" s="75"/>
      <c r="CD870" s="75"/>
      <c r="CE870" s="75"/>
      <c r="CF870" s="75"/>
    </row>
    <row r="871" spans="9:84" s="73" customFormat="1" ht="12.75" hidden="1">
      <c r="I871" s="109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10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5"/>
      <c r="CA871" s="75"/>
      <c r="CB871" s="75"/>
      <c r="CC871" s="75"/>
      <c r="CD871" s="75"/>
      <c r="CE871" s="75"/>
      <c r="CF871" s="75"/>
    </row>
    <row r="872" spans="9:84" s="73" customFormat="1" ht="12.75" hidden="1">
      <c r="I872" s="109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10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5"/>
      <c r="CA872" s="75"/>
      <c r="CB872" s="75"/>
      <c r="CC872" s="75"/>
      <c r="CD872" s="75"/>
      <c r="CE872" s="75"/>
      <c r="CF872" s="75"/>
    </row>
    <row r="873" spans="9:84" s="73" customFormat="1" ht="12.75" hidden="1">
      <c r="I873" s="109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10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5"/>
      <c r="CA873" s="75"/>
      <c r="CB873" s="75"/>
      <c r="CC873" s="75"/>
      <c r="CD873" s="75"/>
      <c r="CE873" s="75"/>
      <c r="CF873" s="75"/>
    </row>
    <row r="874" spans="9:84" s="73" customFormat="1" ht="12.75" hidden="1">
      <c r="I874" s="109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10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5"/>
      <c r="CA874" s="75"/>
      <c r="CB874" s="75"/>
      <c r="CC874" s="75"/>
      <c r="CD874" s="75"/>
      <c r="CE874" s="75"/>
      <c r="CF874" s="75"/>
    </row>
    <row r="875" spans="9:84" s="73" customFormat="1" ht="12.75" hidden="1">
      <c r="I875" s="109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10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5"/>
      <c r="CA875" s="75"/>
      <c r="CB875" s="75"/>
      <c r="CC875" s="75"/>
      <c r="CD875" s="75"/>
      <c r="CE875" s="75"/>
      <c r="CF875" s="75"/>
    </row>
    <row r="876" spans="9:84" s="73" customFormat="1" ht="12.75" hidden="1">
      <c r="I876" s="109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10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5"/>
      <c r="CA876" s="75"/>
      <c r="CB876" s="75"/>
      <c r="CC876" s="75"/>
      <c r="CD876" s="75"/>
      <c r="CE876" s="75"/>
      <c r="CF876" s="75"/>
    </row>
    <row r="877" spans="9:84" s="73" customFormat="1" ht="12.75" hidden="1">
      <c r="I877" s="109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10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5"/>
      <c r="CA877" s="75"/>
      <c r="CB877" s="75"/>
      <c r="CC877" s="75"/>
      <c r="CD877" s="75"/>
      <c r="CE877" s="75"/>
      <c r="CF877" s="75"/>
    </row>
    <row r="878" spans="9:84" s="73" customFormat="1" ht="12.75" hidden="1">
      <c r="I878" s="109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10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5"/>
      <c r="CA878" s="75"/>
      <c r="CB878" s="75"/>
      <c r="CC878" s="75"/>
      <c r="CD878" s="75"/>
      <c r="CE878" s="75"/>
      <c r="CF878" s="75"/>
    </row>
    <row r="879" spans="9:84" s="73" customFormat="1" ht="12.75" hidden="1">
      <c r="I879" s="109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10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5"/>
      <c r="CA879" s="75"/>
      <c r="CB879" s="75"/>
      <c r="CC879" s="75"/>
      <c r="CD879" s="75"/>
      <c r="CE879" s="75"/>
      <c r="CF879" s="75"/>
    </row>
    <row r="880" spans="9:84" s="73" customFormat="1" ht="12.75" hidden="1">
      <c r="I880" s="109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10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5"/>
      <c r="CA880" s="75"/>
      <c r="CB880" s="75"/>
      <c r="CC880" s="75"/>
      <c r="CD880" s="75"/>
      <c r="CE880" s="75"/>
      <c r="CF880" s="75"/>
    </row>
    <row r="881" spans="9:84" s="73" customFormat="1" ht="12.75" hidden="1">
      <c r="I881" s="109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110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5"/>
      <c r="CA881" s="75"/>
      <c r="CB881" s="75"/>
      <c r="CC881" s="75"/>
      <c r="CD881" s="75"/>
      <c r="CE881" s="75"/>
      <c r="CF881" s="75"/>
    </row>
    <row r="882" spans="9:84" s="73" customFormat="1" ht="12.75" hidden="1">
      <c r="I882" s="109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110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5"/>
      <c r="CA882" s="75"/>
      <c r="CB882" s="75"/>
      <c r="CC882" s="75"/>
      <c r="CD882" s="75"/>
      <c r="CE882" s="75"/>
      <c r="CF882" s="75"/>
    </row>
    <row r="883" spans="9:84" s="73" customFormat="1" ht="12.75" hidden="1">
      <c r="I883" s="109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10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5"/>
      <c r="CA883" s="75"/>
      <c r="CB883" s="75"/>
      <c r="CC883" s="75"/>
      <c r="CD883" s="75"/>
      <c r="CE883" s="75"/>
      <c r="CF883" s="75"/>
    </row>
    <row r="884" spans="9:84" s="73" customFormat="1" ht="12.75" hidden="1">
      <c r="I884" s="109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F884" s="110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5"/>
      <c r="CA884" s="75"/>
      <c r="CB884" s="75"/>
      <c r="CC884" s="75"/>
      <c r="CD884" s="75"/>
      <c r="CE884" s="75"/>
      <c r="CF884" s="75"/>
    </row>
    <row r="885" spans="9:84" s="73" customFormat="1" ht="12.75" hidden="1">
      <c r="I885" s="109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F885" s="110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5"/>
      <c r="CA885" s="75"/>
      <c r="CB885" s="75"/>
      <c r="CC885" s="75"/>
      <c r="CD885" s="75"/>
      <c r="CE885" s="75"/>
      <c r="CF885" s="75"/>
    </row>
    <row r="886" spans="9:84" s="73" customFormat="1" ht="12.75" hidden="1">
      <c r="I886" s="109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F886" s="110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5"/>
      <c r="CA886" s="75"/>
      <c r="CB886" s="75"/>
      <c r="CC886" s="75"/>
      <c r="CD886" s="75"/>
      <c r="CE886" s="75"/>
      <c r="CF886" s="75"/>
    </row>
    <row r="887" spans="9:84" s="73" customFormat="1" ht="12.75" hidden="1">
      <c r="I887" s="109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F887" s="110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5"/>
      <c r="CA887" s="75"/>
      <c r="CB887" s="75"/>
      <c r="CC887" s="75"/>
      <c r="CD887" s="75"/>
      <c r="CE887" s="75"/>
      <c r="CF887" s="75"/>
    </row>
    <row r="888" spans="9:84" s="73" customFormat="1" ht="12.75" hidden="1">
      <c r="I888" s="109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110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5"/>
      <c r="CA888" s="75"/>
      <c r="CB888" s="75"/>
      <c r="CC888" s="75"/>
      <c r="CD888" s="75"/>
      <c r="CE888" s="75"/>
      <c r="CF888" s="75"/>
    </row>
    <row r="889" spans="9:84" s="73" customFormat="1" ht="12.75" hidden="1">
      <c r="I889" s="109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F889" s="110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5"/>
      <c r="CA889" s="75"/>
      <c r="CB889" s="75"/>
      <c r="CC889" s="75"/>
      <c r="CD889" s="75"/>
      <c r="CE889" s="75"/>
      <c r="CF889" s="75"/>
    </row>
    <row r="890" spans="9:84" s="73" customFormat="1" ht="12.75" hidden="1">
      <c r="I890" s="109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F890" s="110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5"/>
      <c r="CA890" s="75"/>
      <c r="CB890" s="75"/>
      <c r="CC890" s="75"/>
      <c r="CD890" s="75"/>
      <c r="CE890" s="75"/>
      <c r="CF890" s="75"/>
    </row>
    <row r="891" spans="9:84" s="73" customFormat="1" ht="12.75" hidden="1">
      <c r="I891" s="109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F891" s="110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5"/>
      <c r="CA891" s="75"/>
      <c r="CB891" s="75"/>
      <c r="CC891" s="75"/>
      <c r="CD891" s="75"/>
      <c r="CE891" s="75"/>
      <c r="CF891" s="75"/>
    </row>
    <row r="892" spans="9:84" s="73" customFormat="1" ht="12.75" hidden="1">
      <c r="I892" s="109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110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5"/>
      <c r="CA892" s="75"/>
      <c r="CB892" s="75"/>
      <c r="CC892" s="75"/>
      <c r="CD892" s="75"/>
      <c r="CE892" s="75"/>
      <c r="CF892" s="75"/>
    </row>
    <row r="893" spans="9:84" s="73" customFormat="1" ht="12.75" hidden="1">
      <c r="I893" s="109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F893" s="110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5"/>
      <c r="CA893" s="75"/>
      <c r="CB893" s="75"/>
      <c r="CC893" s="75"/>
      <c r="CD893" s="75"/>
      <c r="CE893" s="75"/>
      <c r="CF893" s="75"/>
    </row>
    <row r="894" spans="9:84" s="73" customFormat="1" ht="12.75" hidden="1">
      <c r="I894" s="109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110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5"/>
      <c r="CA894" s="75"/>
      <c r="CB894" s="75"/>
      <c r="CC894" s="75"/>
      <c r="CD894" s="75"/>
      <c r="CE894" s="75"/>
      <c r="CF894" s="75"/>
    </row>
    <row r="895" spans="9:84" s="73" customFormat="1" ht="12.75" hidden="1">
      <c r="I895" s="109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10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5"/>
      <c r="CA895" s="75"/>
      <c r="CB895" s="75"/>
      <c r="CC895" s="75"/>
      <c r="CD895" s="75"/>
      <c r="CE895" s="75"/>
      <c r="CF895" s="75"/>
    </row>
    <row r="896" spans="9:84" s="73" customFormat="1" ht="12.75" hidden="1">
      <c r="I896" s="109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10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5"/>
      <c r="CA896" s="75"/>
      <c r="CB896" s="75"/>
      <c r="CC896" s="75"/>
      <c r="CD896" s="75"/>
      <c r="CE896" s="75"/>
      <c r="CF896" s="75"/>
    </row>
    <row r="897" spans="9:84" s="73" customFormat="1" ht="12.75" hidden="1">
      <c r="I897" s="109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10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5"/>
      <c r="CA897" s="75"/>
      <c r="CB897" s="75"/>
      <c r="CC897" s="75"/>
      <c r="CD897" s="75"/>
      <c r="CE897" s="75"/>
      <c r="CF897" s="75"/>
    </row>
    <row r="898" spans="9:84" s="73" customFormat="1" ht="12.75" hidden="1">
      <c r="I898" s="109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10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5"/>
      <c r="CA898" s="75"/>
      <c r="CB898" s="75"/>
      <c r="CC898" s="75"/>
      <c r="CD898" s="75"/>
      <c r="CE898" s="75"/>
      <c r="CF898" s="75"/>
    </row>
    <row r="899" spans="9:84" s="73" customFormat="1" ht="12.75" hidden="1">
      <c r="I899" s="109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10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5"/>
      <c r="CA899" s="75"/>
      <c r="CB899" s="75"/>
      <c r="CC899" s="75"/>
      <c r="CD899" s="75"/>
      <c r="CE899" s="75"/>
      <c r="CF899" s="75"/>
    </row>
    <row r="900" spans="9:84" s="73" customFormat="1" ht="12.75" hidden="1">
      <c r="I900" s="109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F900" s="110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5"/>
      <c r="CA900" s="75"/>
      <c r="CB900" s="75"/>
      <c r="CC900" s="75"/>
      <c r="CD900" s="75"/>
      <c r="CE900" s="75"/>
      <c r="CF900" s="75"/>
    </row>
    <row r="901" spans="9:84" s="73" customFormat="1" ht="12.75" hidden="1">
      <c r="I901" s="109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110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5"/>
      <c r="CA901" s="75"/>
      <c r="CB901" s="75"/>
      <c r="CC901" s="75"/>
      <c r="CD901" s="75"/>
      <c r="CE901" s="75"/>
      <c r="CF901" s="75"/>
    </row>
    <row r="902" spans="9:84" s="73" customFormat="1" ht="12.75" hidden="1">
      <c r="I902" s="109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F902" s="110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5"/>
      <c r="CA902" s="75"/>
      <c r="CB902" s="75"/>
      <c r="CC902" s="75"/>
      <c r="CD902" s="75"/>
      <c r="CE902" s="75"/>
      <c r="CF902" s="75"/>
    </row>
    <row r="903" spans="9:84" s="73" customFormat="1" ht="12.75" hidden="1">
      <c r="I903" s="109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F903" s="110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5"/>
      <c r="CA903" s="75"/>
      <c r="CB903" s="75"/>
      <c r="CC903" s="75"/>
      <c r="CD903" s="75"/>
      <c r="CE903" s="75"/>
      <c r="CF903" s="75"/>
    </row>
    <row r="904" spans="9:84" s="73" customFormat="1" ht="12.75" hidden="1">
      <c r="I904" s="109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F904" s="110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5"/>
      <c r="CA904" s="75"/>
      <c r="CB904" s="75"/>
      <c r="CC904" s="75"/>
      <c r="CD904" s="75"/>
      <c r="CE904" s="75"/>
      <c r="CF904" s="75"/>
    </row>
    <row r="905" spans="9:84" s="73" customFormat="1" ht="12.75" hidden="1">
      <c r="I905" s="109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F905" s="110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5"/>
      <c r="CA905" s="75"/>
      <c r="CB905" s="75"/>
      <c r="CC905" s="75"/>
      <c r="CD905" s="75"/>
      <c r="CE905" s="75"/>
      <c r="CF905" s="75"/>
    </row>
    <row r="906" spans="9:84" s="73" customFormat="1" ht="12.75" hidden="1">
      <c r="I906" s="109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110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5"/>
      <c r="CA906" s="75"/>
      <c r="CB906" s="75"/>
      <c r="CC906" s="75"/>
      <c r="CD906" s="75"/>
      <c r="CE906" s="75"/>
      <c r="CF906" s="75"/>
    </row>
    <row r="907" spans="9:84" s="73" customFormat="1" ht="12.75" hidden="1">
      <c r="I907" s="109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110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5"/>
      <c r="CA907" s="75"/>
      <c r="CB907" s="75"/>
      <c r="CC907" s="75"/>
      <c r="CD907" s="75"/>
      <c r="CE907" s="75"/>
      <c r="CF907" s="75"/>
    </row>
    <row r="908" spans="9:84" s="73" customFormat="1" ht="12.75" hidden="1">
      <c r="I908" s="109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F908" s="110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5"/>
      <c r="CA908" s="75"/>
      <c r="CB908" s="75"/>
      <c r="CC908" s="75"/>
      <c r="CD908" s="75"/>
      <c r="CE908" s="75"/>
      <c r="CF908" s="75"/>
    </row>
    <row r="909" spans="9:84" s="73" customFormat="1" ht="12.75" hidden="1">
      <c r="I909" s="109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110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5"/>
      <c r="CA909" s="75"/>
      <c r="CB909" s="75"/>
      <c r="CC909" s="75"/>
      <c r="CD909" s="75"/>
      <c r="CE909" s="75"/>
      <c r="CF909" s="75"/>
    </row>
    <row r="910" spans="9:84" s="73" customFormat="1" ht="12.75" hidden="1">
      <c r="I910" s="109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110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5"/>
      <c r="CA910" s="75"/>
      <c r="CB910" s="75"/>
      <c r="CC910" s="75"/>
      <c r="CD910" s="75"/>
      <c r="CE910" s="75"/>
      <c r="CF910" s="75"/>
    </row>
    <row r="911" spans="9:84" s="73" customFormat="1" ht="12.75" hidden="1">
      <c r="I911" s="109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F911" s="110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5"/>
      <c r="CA911" s="75"/>
      <c r="CB911" s="75"/>
      <c r="CC911" s="75"/>
      <c r="CD911" s="75"/>
      <c r="CE911" s="75"/>
      <c r="CF911" s="75"/>
    </row>
    <row r="912" spans="9:84" s="73" customFormat="1" ht="12.75" hidden="1">
      <c r="I912" s="109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110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5"/>
      <c r="CA912" s="75"/>
      <c r="CB912" s="75"/>
      <c r="CC912" s="75"/>
      <c r="CD912" s="75"/>
      <c r="CE912" s="75"/>
      <c r="CF912" s="75"/>
    </row>
    <row r="913" spans="9:84" s="73" customFormat="1" ht="12.75" hidden="1">
      <c r="I913" s="109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F913" s="110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5"/>
      <c r="CA913" s="75"/>
      <c r="CB913" s="75"/>
      <c r="CC913" s="75"/>
      <c r="CD913" s="75"/>
      <c r="CE913" s="75"/>
      <c r="CF913" s="75"/>
    </row>
    <row r="914" spans="9:84" s="73" customFormat="1" ht="12.75" hidden="1">
      <c r="I914" s="109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F914" s="110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5"/>
      <c r="CA914" s="75"/>
      <c r="CB914" s="75"/>
      <c r="CC914" s="75"/>
      <c r="CD914" s="75"/>
      <c r="CE914" s="75"/>
      <c r="CF914" s="75"/>
    </row>
    <row r="915" spans="9:84" s="73" customFormat="1" ht="12.75" hidden="1">
      <c r="I915" s="109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F915" s="110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5"/>
      <c r="CA915" s="75"/>
      <c r="CB915" s="75"/>
      <c r="CC915" s="75"/>
      <c r="CD915" s="75"/>
      <c r="CE915" s="75"/>
      <c r="CF915" s="75"/>
    </row>
    <row r="916" spans="9:84" s="73" customFormat="1" ht="12.75" hidden="1">
      <c r="I916" s="109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F916" s="110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5"/>
      <c r="CA916" s="75"/>
      <c r="CB916" s="75"/>
      <c r="CC916" s="75"/>
      <c r="CD916" s="75"/>
      <c r="CE916" s="75"/>
      <c r="CF916" s="75"/>
    </row>
    <row r="917" spans="9:84" s="73" customFormat="1" ht="12.75" hidden="1">
      <c r="I917" s="109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F917" s="110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5"/>
      <c r="CA917" s="75"/>
      <c r="CB917" s="75"/>
      <c r="CC917" s="75"/>
      <c r="CD917" s="75"/>
      <c r="CE917" s="75"/>
      <c r="CF917" s="75"/>
    </row>
    <row r="918" spans="9:84" s="73" customFormat="1" ht="12.75" hidden="1">
      <c r="I918" s="109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F918" s="110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5"/>
      <c r="CA918" s="75"/>
      <c r="CB918" s="75"/>
      <c r="CC918" s="75"/>
      <c r="CD918" s="75"/>
      <c r="CE918" s="75"/>
      <c r="CF918" s="75"/>
    </row>
    <row r="919" spans="9:84" s="73" customFormat="1" ht="12.75" hidden="1">
      <c r="I919" s="109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F919" s="110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5"/>
      <c r="CA919" s="75"/>
      <c r="CB919" s="75"/>
      <c r="CC919" s="75"/>
      <c r="CD919" s="75"/>
      <c r="CE919" s="75"/>
      <c r="CF919" s="75"/>
    </row>
    <row r="920" spans="9:84" s="73" customFormat="1" ht="12.75" hidden="1">
      <c r="I920" s="109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F920" s="110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5"/>
      <c r="CA920" s="75"/>
      <c r="CB920" s="75"/>
      <c r="CC920" s="75"/>
      <c r="CD920" s="75"/>
      <c r="CE920" s="75"/>
      <c r="CF920" s="75"/>
    </row>
    <row r="921" spans="9:84" s="73" customFormat="1" ht="12.75" hidden="1">
      <c r="I921" s="109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110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5"/>
      <c r="CA921" s="75"/>
      <c r="CB921" s="75"/>
      <c r="CC921" s="75"/>
      <c r="CD921" s="75"/>
      <c r="CE921" s="75"/>
      <c r="CF921" s="75"/>
    </row>
    <row r="922" spans="9:84" s="73" customFormat="1" ht="12.75" hidden="1">
      <c r="I922" s="109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110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5"/>
      <c r="CA922" s="75"/>
      <c r="CB922" s="75"/>
      <c r="CC922" s="75"/>
      <c r="CD922" s="75"/>
      <c r="CE922" s="75"/>
      <c r="CF922" s="75"/>
    </row>
    <row r="923" spans="9:84" s="73" customFormat="1" ht="12.75" hidden="1">
      <c r="I923" s="109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110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5"/>
      <c r="CA923" s="75"/>
      <c r="CB923" s="75"/>
      <c r="CC923" s="75"/>
      <c r="CD923" s="75"/>
      <c r="CE923" s="75"/>
      <c r="CF923" s="75"/>
    </row>
    <row r="924" spans="9:84" s="73" customFormat="1" ht="12.75" hidden="1">
      <c r="I924" s="109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F924" s="110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5"/>
      <c r="CA924" s="75"/>
      <c r="CB924" s="75"/>
      <c r="CC924" s="75"/>
      <c r="CD924" s="75"/>
      <c r="CE924" s="75"/>
      <c r="CF924" s="75"/>
    </row>
    <row r="925" spans="9:84" s="73" customFormat="1" ht="12.75" hidden="1">
      <c r="I925" s="109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110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5"/>
      <c r="CA925" s="75"/>
      <c r="CB925" s="75"/>
      <c r="CC925" s="75"/>
      <c r="CD925" s="75"/>
      <c r="CE925" s="75"/>
      <c r="CF925" s="75"/>
    </row>
    <row r="926" spans="9:84" s="73" customFormat="1" ht="12.75" hidden="1">
      <c r="I926" s="109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F926" s="110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5"/>
      <c r="CA926" s="75"/>
      <c r="CB926" s="75"/>
      <c r="CC926" s="75"/>
      <c r="CD926" s="75"/>
      <c r="CE926" s="75"/>
      <c r="CF926" s="75"/>
    </row>
    <row r="927" spans="9:84" s="73" customFormat="1" ht="12.75" hidden="1">
      <c r="I927" s="109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F927" s="110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5"/>
      <c r="CA927" s="75"/>
      <c r="CB927" s="75"/>
      <c r="CC927" s="75"/>
      <c r="CD927" s="75"/>
      <c r="CE927" s="75"/>
      <c r="CF927" s="75"/>
    </row>
    <row r="928" spans="9:84" s="73" customFormat="1" ht="12.75" hidden="1">
      <c r="I928" s="109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110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5"/>
      <c r="CA928" s="75"/>
      <c r="CB928" s="75"/>
      <c r="CC928" s="75"/>
      <c r="CD928" s="75"/>
      <c r="CE928" s="75"/>
      <c r="CF928" s="75"/>
    </row>
    <row r="929" spans="9:84" s="73" customFormat="1" ht="12.75" hidden="1">
      <c r="I929" s="109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110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5"/>
      <c r="CA929" s="75"/>
      <c r="CB929" s="75"/>
      <c r="CC929" s="75"/>
      <c r="CD929" s="75"/>
      <c r="CE929" s="75"/>
      <c r="CF929" s="75"/>
    </row>
    <row r="930" spans="9:84" s="73" customFormat="1" ht="12.75" hidden="1">
      <c r="I930" s="109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110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5"/>
      <c r="CA930" s="75"/>
      <c r="CB930" s="75"/>
      <c r="CC930" s="75"/>
      <c r="CD930" s="75"/>
      <c r="CE930" s="75"/>
      <c r="CF930" s="75"/>
    </row>
    <row r="931" spans="9:84" s="73" customFormat="1" ht="12.75" hidden="1">
      <c r="I931" s="109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10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5"/>
      <c r="CA931" s="75"/>
      <c r="CB931" s="75"/>
      <c r="CC931" s="75"/>
      <c r="CD931" s="75"/>
      <c r="CE931" s="75"/>
      <c r="CF931" s="75"/>
    </row>
    <row r="932" spans="9:84" s="73" customFormat="1" ht="12.75" hidden="1">
      <c r="I932" s="109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F932" s="110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5"/>
      <c r="CA932" s="75"/>
      <c r="CB932" s="75"/>
      <c r="CC932" s="75"/>
      <c r="CD932" s="75"/>
      <c r="CE932" s="75"/>
      <c r="CF932" s="75"/>
    </row>
    <row r="933" spans="9:84" s="73" customFormat="1" ht="12.75" hidden="1">
      <c r="I933" s="109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10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5"/>
      <c r="CA933" s="75"/>
      <c r="CB933" s="75"/>
      <c r="CC933" s="75"/>
      <c r="CD933" s="75"/>
      <c r="CE933" s="75"/>
      <c r="CF933" s="75"/>
    </row>
    <row r="934" spans="9:84" s="73" customFormat="1" ht="12.75" hidden="1">
      <c r="I934" s="109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F934" s="110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5"/>
      <c r="CA934" s="75"/>
      <c r="CB934" s="75"/>
      <c r="CC934" s="75"/>
      <c r="CD934" s="75"/>
      <c r="CE934" s="75"/>
      <c r="CF934" s="75"/>
    </row>
    <row r="935" spans="9:84" s="73" customFormat="1" ht="12.75" hidden="1">
      <c r="I935" s="109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F935" s="110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5"/>
      <c r="CA935" s="75"/>
      <c r="CB935" s="75"/>
      <c r="CC935" s="75"/>
      <c r="CD935" s="75"/>
      <c r="CE935" s="75"/>
      <c r="CF935" s="75"/>
    </row>
    <row r="936" spans="9:84" s="73" customFormat="1" ht="12.75" hidden="1">
      <c r="I936" s="109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F936" s="110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5"/>
      <c r="CA936" s="75"/>
      <c r="CB936" s="75"/>
      <c r="CC936" s="75"/>
      <c r="CD936" s="75"/>
      <c r="CE936" s="75"/>
      <c r="CF936" s="75"/>
    </row>
    <row r="937" spans="9:84" s="73" customFormat="1" ht="12.75" hidden="1">
      <c r="I937" s="109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F937" s="110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5"/>
      <c r="CA937" s="75"/>
      <c r="CB937" s="75"/>
      <c r="CC937" s="75"/>
      <c r="CD937" s="75"/>
      <c r="CE937" s="75"/>
      <c r="CF937" s="75"/>
    </row>
    <row r="938" spans="9:84" s="73" customFormat="1" ht="12.75" hidden="1">
      <c r="I938" s="109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F938" s="110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5"/>
      <c r="CA938" s="75"/>
      <c r="CB938" s="75"/>
      <c r="CC938" s="75"/>
      <c r="CD938" s="75"/>
      <c r="CE938" s="75"/>
      <c r="CF938" s="75"/>
    </row>
    <row r="939" spans="9:32" ht="12.75" hidden="1">
      <c r="I939" s="114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  <c r="AA939" s="108"/>
      <c r="AB939" s="108"/>
      <c r="AC939" s="108"/>
      <c r="AD939" s="108"/>
      <c r="AE939" s="108"/>
      <c r="AF939" s="115"/>
    </row>
    <row r="940" spans="9:32" ht="12.75" hidden="1">
      <c r="I940" s="114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  <c r="AA940" s="108"/>
      <c r="AB940" s="108"/>
      <c r="AC940" s="108"/>
      <c r="AD940" s="108"/>
      <c r="AE940" s="108"/>
      <c r="AF940" s="115"/>
    </row>
    <row r="941" spans="9:32" ht="12.75" hidden="1">
      <c r="I941" s="114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  <c r="AA941" s="108"/>
      <c r="AB941" s="108"/>
      <c r="AC941" s="108"/>
      <c r="AD941" s="108"/>
      <c r="AE941" s="108"/>
      <c r="AF941" s="115"/>
    </row>
    <row r="942" spans="9:32" ht="12.75" hidden="1">
      <c r="I942" s="114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  <c r="AA942" s="108"/>
      <c r="AB942" s="108"/>
      <c r="AC942" s="108"/>
      <c r="AD942" s="108"/>
      <c r="AE942" s="108"/>
      <c r="AF942" s="115"/>
    </row>
    <row r="943" spans="9:32" ht="12.75" hidden="1">
      <c r="I943" s="114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  <c r="AA943" s="108"/>
      <c r="AB943" s="108"/>
      <c r="AC943" s="108"/>
      <c r="AD943" s="108"/>
      <c r="AE943" s="108"/>
      <c r="AF943" s="115"/>
    </row>
    <row r="944" spans="9:32" ht="12.75" hidden="1">
      <c r="I944" s="114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  <c r="AA944" s="108"/>
      <c r="AB944" s="108"/>
      <c r="AC944" s="108"/>
      <c r="AD944" s="108"/>
      <c r="AE944" s="108"/>
      <c r="AF944" s="115"/>
    </row>
    <row r="945" spans="9:32" ht="12.75" hidden="1">
      <c r="I945" s="114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  <c r="AA945" s="108"/>
      <c r="AB945" s="108"/>
      <c r="AC945" s="108"/>
      <c r="AD945" s="108"/>
      <c r="AE945" s="108"/>
      <c r="AF945" s="115"/>
    </row>
    <row r="946" spans="9:32" ht="12.75" hidden="1">
      <c r="I946" s="114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  <c r="AA946" s="108"/>
      <c r="AB946" s="108"/>
      <c r="AC946" s="108"/>
      <c r="AD946" s="108"/>
      <c r="AE946" s="108"/>
      <c r="AF946" s="115"/>
    </row>
    <row r="947" spans="9:32" ht="12.75" hidden="1">
      <c r="I947" s="114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  <c r="AA947" s="108"/>
      <c r="AB947" s="108"/>
      <c r="AC947" s="108"/>
      <c r="AD947" s="108"/>
      <c r="AE947" s="108"/>
      <c r="AF947" s="115"/>
    </row>
    <row r="948" spans="9:32" ht="12.75" hidden="1">
      <c r="I948" s="114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  <c r="AA948" s="108"/>
      <c r="AB948" s="108"/>
      <c r="AC948" s="108"/>
      <c r="AD948" s="108"/>
      <c r="AE948" s="108"/>
      <c r="AF948" s="115"/>
    </row>
    <row r="949" spans="9:32" ht="12.75" hidden="1">
      <c r="I949" s="114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  <c r="AA949" s="108"/>
      <c r="AB949" s="108"/>
      <c r="AC949" s="108"/>
      <c r="AD949" s="108"/>
      <c r="AE949" s="108"/>
      <c r="AF949" s="115"/>
    </row>
    <row r="950" spans="9:32" ht="12.75" hidden="1">
      <c r="I950" s="114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  <c r="AA950" s="108"/>
      <c r="AB950" s="108"/>
      <c r="AC950" s="108"/>
      <c r="AD950" s="108"/>
      <c r="AE950" s="108"/>
      <c r="AF950" s="115"/>
    </row>
    <row r="951" spans="9:32" ht="12.75" hidden="1">
      <c r="I951" s="114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  <c r="AA951" s="108"/>
      <c r="AB951" s="108"/>
      <c r="AC951" s="108"/>
      <c r="AD951" s="108"/>
      <c r="AE951" s="108"/>
      <c r="AF951" s="115"/>
    </row>
    <row r="952" spans="9:32" ht="12.75" hidden="1">
      <c r="I952" s="114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  <c r="AA952" s="108"/>
      <c r="AB952" s="108"/>
      <c r="AC952" s="108"/>
      <c r="AD952" s="108"/>
      <c r="AE952" s="108"/>
      <c r="AF952" s="115"/>
    </row>
    <row r="953" spans="9:32" ht="12.75" hidden="1">
      <c r="I953" s="114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  <c r="AA953" s="108"/>
      <c r="AB953" s="108"/>
      <c r="AC953" s="108"/>
      <c r="AD953" s="108"/>
      <c r="AE953" s="108"/>
      <c r="AF953" s="115"/>
    </row>
    <row r="954" spans="9:32" ht="12.75" hidden="1">
      <c r="I954" s="114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  <c r="AA954" s="108"/>
      <c r="AB954" s="108"/>
      <c r="AC954" s="108"/>
      <c r="AD954" s="108"/>
      <c r="AE954" s="108"/>
      <c r="AF954" s="115"/>
    </row>
    <row r="955" spans="9:32" ht="12.75" hidden="1">
      <c r="I955" s="114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  <c r="AA955" s="108"/>
      <c r="AB955" s="108"/>
      <c r="AC955" s="108"/>
      <c r="AD955" s="108"/>
      <c r="AE955" s="108"/>
      <c r="AF955" s="115"/>
    </row>
    <row r="956" spans="9:32" ht="12.75" hidden="1">
      <c r="I956" s="114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  <c r="AA956" s="108"/>
      <c r="AB956" s="108"/>
      <c r="AC956" s="108"/>
      <c r="AD956" s="108"/>
      <c r="AE956" s="108"/>
      <c r="AF956" s="115"/>
    </row>
    <row r="957" spans="9:32" ht="12.75" hidden="1">
      <c r="I957" s="114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  <c r="AA957" s="108"/>
      <c r="AB957" s="108"/>
      <c r="AC957" s="108"/>
      <c r="AD957" s="108"/>
      <c r="AE957" s="108"/>
      <c r="AF957" s="115"/>
    </row>
    <row r="958" spans="9:32" ht="12.75" hidden="1">
      <c r="I958" s="114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  <c r="AA958" s="108"/>
      <c r="AB958" s="108"/>
      <c r="AC958" s="108"/>
      <c r="AD958" s="108"/>
      <c r="AE958" s="108"/>
      <c r="AF958" s="115"/>
    </row>
    <row r="959" spans="9:32" ht="12.75" hidden="1">
      <c r="I959" s="114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  <c r="AA959" s="108"/>
      <c r="AB959" s="108"/>
      <c r="AC959" s="108"/>
      <c r="AD959" s="108"/>
      <c r="AE959" s="108"/>
      <c r="AF959" s="115"/>
    </row>
    <row r="960" spans="9:32" ht="12.75" hidden="1">
      <c r="I960" s="114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  <c r="AA960" s="108"/>
      <c r="AB960" s="108"/>
      <c r="AC960" s="108"/>
      <c r="AD960" s="108"/>
      <c r="AE960" s="108"/>
      <c r="AF960" s="115"/>
    </row>
    <row r="961" spans="9:32" ht="12.75" hidden="1">
      <c r="I961" s="114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  <c r="AA961" s="108"/>
      <c r="AB961" s="108"/>
      <c r="AC961" s="108"/>
      <c r="AD961" s="108"/>
      <c r="AE961" s="108"/>
      <c r="AF961" s="115"/>
    </row>
    <row r="962" spans="9:32" ht="12.75" hidden="1">
      <c r="I962" s="114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  <c r="AA962" s="108"/>
      <c r="AB962" s="108"/>
      <c r="AC962" s="108"/>
      <c r="AD962" s="108"/>
      <c r="AE962" s="108"/>
      <c r="AF962" s="115"/>
    </row>
    <row r="963" spans="9:32" ht="12.75" hidden="1">
      <c r="I963" s="114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  <c r="AA963" s="108"/>
      <c r="AB963" s="108"/>
      <c r="AC963" s="108"/>
      <c r="AD963" s="108"/>
      <c r="AE963" s="108"/>
      <c r="AF963" s="115"/>
    </row>
    <row r="964" spans="9:32" ht="12.75" hidden="1">
      <c r="I964" s="114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  <c r="AA964" s="108"/>
      <c r="AB964" s="108"/>
      <c r="AC964" s="108"/>
      <c r="AD964" s="108"/>
      <c r="AE964" s="108"/>
      <c r="AF964" s="115"/>
    </row>
    <row r="965" spans="9:32" ht="12.75" hidden="1">
      <c r="I965" s="114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  <c r="AA965" s="108"/>
      <c r="AB965" s="108"/>
      <c r="AC965" s="108"/>
      <c r="AD965" s="108"/>
      <c r="AE965" s="108"/>
      <c r="AF965" s="115"/>
    </row>
    <row r="966" spans="9:32" ht="12.75" hidden="1">
      <c r="I966" s="114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  <c r="AA966" s="108"/>
      <c r="AB966" s="108"/>
      <c r="AC966" s="108"/>
      <c r="AD966" s="108"/>
      <c r="AE966" s="108"/>
      <c r="AF966" s="115"/>
    </row>
    <row r="967" spans="9:32" ht="12.75" hidden="1">
      <c r="I967" s="114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  <c r="AA967" s="108"/>
      <c r="AB967" s="108"/>
      <c r="AC967" s="108"/>
      <c r="AD967" s="108"/>
      <c r="AE967" s="108"/>
      <c r="AF967" s="115"/>
    </row>
    <row r="968" spans="9:32" ht="12.75" hidden="1">
      <c r="I968" s="114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  <c r="AA968" s="108"/>
      <c r="AB968" s="108"/>
      <c r="AC968" s="108"/>
      <c r="AD968" s="108"/>
      <c r="AE968" s="108"/>
      <c r="AF968" s="115"/>
    </row>
    <row r="969" spans="9:32" ht="12.75" hidden="1">
      <c r="I969" s="114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  <c r="AA969" s="108"/>
      <c r="AB969" s="108"/>
      <c r="AC969" s="108"/>
      <c r="AD969" s="108"/>
      <c r="AE969" s="108"/>
      <c r="AF969" s="115"/>
    </row>
    <row r="970" spans="9:32" ht="12.75" hidden="1">
      <c r="I970" s="114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  <c r="AA970" s="108"/>
      <c r="AB970" s="108"/>
      <c r="AC970" s="108"/>
      <c r="AD970" s="108"/>
      <c r="AE970" s="108"/>
      <c r="AF970" s="115"/>
    </row>
    <row r="971" spans="9:32" ht="12.75" hidden="1">
      <c r="I971" s="114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  <c r="AA971" s="108"/>
      <c r="AB971" s="108"/>
      <c r="AC971" s="108"/>
      <c r="AD971" s="108"/>
      <c r="AE971" s="108"/>
      <c r="AF971" s="115"/>
    </row>
    <row r="972" spans="9:32" ht="12.75" hidden="1">
      <c r="I972" s="114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  <c r="AA972" s="108"/>
      <c r="AB972" s="108"/>
      <c r="AC972" s="108"/>
      <c r="AD972" s="108"/>
      <c r="AE972" s="108"/>
      <c r="AF972" s="115"/>
    </row>
    <row r="973" spans="9:32" ht="12.75" hidden="1">
      <c r="I973" s="114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  <c r="AA973" s="108"/>
      <c r="AB973" s="108"/>
      <c r="AC973" s="108"/>
      <c r="AD973" s="108"/>
      <c r="AE973" s="108"/>
      <c r="AF973" s="115"/>
    </row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</sheetData>
  <sheetProtection sheet="1" selectLockedCells="1"/>
  <mergeCells count="966">
    <mergeCell ref="L213:AF213"/>
    <mergeCell ref="I214:K214"/>
    <mergeCell ref="L214:AF214"/>
    <mergeCell ref="I209:K209"/>
    <mergeCell ref="L209:AF209"/>
    <mergeCell ref="I210:K210"/>
    <mergeCell ref="L210:AF210"/>
    <mergeCell ref="I211:K211"/>
    <mergeCell ref="L211:AF211"/>
    <mergeCell ref="I223:K223"/>
    <mergeCell ref="I222:K222"/>
    <mergeCell ref="L222:AF222"/>
    <mergeCell ref="L223:AF223"/>
    <mergeCell ref="I219:K219"/>
    <mergeCell ref="L219:AF219"/>
    <mergeCell ref="I220:K220"/>
    <mergeCell ref="L220:AF220"/>
    <mergeCell ref="I221:K221"/>
    <mergeCell ref="L221:AF221"/>
    <mergeCell ref="I217:K217"/>
    <mergeCell ref="BF179:BG179"/>
    <mergeCell ref="BH179:BK179"/>
    <mergeCell ref="L180:AF180"/>
    <mergeCell ref="AH180:BB180"/>
    <mergeCell ref="BC180:BG180"/>
    <mergeCell ref="BH180:BK180"/>
    <mergeCell ref="I212:K212"/>
    <mergeCell ref="L212:AF212"/>
    <mergeCell ref="I213:K213"/>
    <mergeCell ref="B179:C180"/>
    <mergeCell ref="D179:G180"/>
    <mergeCell ref="H179:K180"/>
    <mergeCell ref="L179:AF179"/>
    <mergeCell ref="AH179:BB179"/>
    <mergeCell ref="BC179:BE179"/>
    <mergeCell ref="B178:C178"/>
    <mergeCell ref="D178:G178"/>
    <mergeCell ref="H178:K178"/>
    <mergeCell ref="L178:BB178"/>
    <mergeCell ref="BC178:BG178"/>
    <mergeCell ref="BH178:BK178"/>
    <mergeCell ref="BF175:BG175"/>
    <mergeCell ref="BH175:BK175"/>
    <mergeCell ref="L176:AF176"/>
    <mergeCell ref="AH176:BB176"/>
    <mergeCell ref="BC176:BG176"/>
    <mergeCell ref="BH176:BK176"/>
    <mergeCell ref="B175:C176"/>
    <mergeCell ref="D175:G176"/>
    <mergeCell ref="H175:K176"/>
    <mergeCell ref="L175:AF175"/>
    <mergeCell ref="AH175:BB175"/>
    <mergeCell ref="BC175:BE175"/>
    <mergeCell ref="B174:C174"/>
    <mergeCell ref="D174:G174"/>
    <mergeCell ref="H174:K174"/>
    <mergeCell ref="L174:BB174"/>
    <mergeCell ref="BC174:BG174"/>
    <mergeCell ref="BH174:BK174"/>
    <mergeCell ref="BF155:BG155"/>
    <mergeCell ref="BH155:BK155"/>
    <mergeCell ref="L156:AF156"/>
    <mergeCell ref="AH156:BB156"/>
    <mergeCell ref="BC156:BG156"/>
    <mergeCell ref="BH156:BK156"/>
    <mergeCell ref="B155:C156"/>
    <mergeCell ref="D155:G156"/>
    <mergeCell ref="H155:K156"/>
    <mergeCell ref="L155:AF155"/>
    <mergeCell ref="AH155:BB155"/>
    <mergeCell ref="BC155:BE155"/>
    <mergeCell ref="B154:C154"/>
    <mergeCell ref="D154:G154"/>
    <mergeCell ref="H154:K154"/>
    <mergeCell ref="L154:BB154"/>
    <mergeCell ref="BC154:BG154"/>
    <mergeCell ref="BH154:BK154"/>
    <mergeCell ref="BF151:BG151"/>
    <mergeCell ref="BH151:BK151"/>
    <mergeCell ref="L152:AF152"/>
    <mergeCell ref="AH152:BB152"/>
    <mergeCell ref="BC152:BG152"/>
    <mergeCell ref="BH152:BK152"/>
    <mergeCell ref="B151:C152"/>
    <mergeCell ref="D151:G152"/>
    <mergeCell ref="H151:K152"/>
    <mergeCell ref="L151:AF151"/>
    <mergeCell ref="AH151:BB151"/>
    <mergeCell ref="BC151:BE151"/>
    <mergeCell ref="B150:C150"/>
    <mergeCell ref="D150:G150"/>
    <mergeCell ref="H150:K150"/>
    <mergeCell ref="L150:BB150"/>
    <mergeCell ref="BC150:BG150"/>
    <mergeCell ref="BH150:BK150"/>
    <mergeCell ref="B138:C138"/>
    <mergeCell ref="BH140:BK140"/>
    <mergeCell ref="B139:C140"/>
    <mergeCell ref="D139:G140"/>
    <mergeCell ref="H139:K140"/>
    <mergeCell ref="L139:AF139"/>
    <mergeCell ref="AH139:BB139"/>
    <mergeCell ref="BC139:BE139"/>
    <mergeCell ref="BH139:BK139"/>
    <mergeCell ref="D138:G138"/>
    <mergeCell ref="H138:K138"/>
    <mergeCell ref="L138:BB138"/>
    <mergeCell ref="BC138:BG138"/>
    <mergeCell ref="BH138:BK138"/>
    <mergeCell ref="BH134:BK134"/>
    <mergeCell ref="BF135:BG135"/>
    <mergeCell ref="BH135:BK135"/>
    <mergeCell ref="BH136:BK136"/>
    <mergeCell ref="L136:AF136"/>
    <mergeCell ref="B135:C136"/>
    <mergeCell ref="D135:G136"/>
    <mergeCell ref="H135:K136"/>
    <mergeCell ref="L135:AF135"/>
    <mergeCell ref="AH135:BB135"/>
    <mergeCell ref="BC135:BE135"/>
    <mergeCell ref="BH131:BK131"/>
    <mergeCell ref="L132:AF132"/>
    <mergeCell ref="AH132:BB132"/>
    <mergeCell ref="BC132:BG132"/>
    <mergeCell ref="BH132:BK132"/>
    <mergeCell ref="B134:C134"/>
    <mergeCell ref="D134:G134"/>
    <mergeCell ref="H134:K134"/>
    <mergeCell ref="L134:BB134"/>
    <mergeCell ref="BC134:BG134"/>
    <mergeCell ref="B131:C132"/>
    <mergeCell ref="D131:G132"/>
    <mergeCell ref="H131:K132"/>
    <mergeCell ref="L131:AF131"/>
    <mergeCell ref="AH131:BB131"/>
    <mergeCell ref="BC131:BE131"/>
    <mergeCell ref="BH128:BK128"/>
    <mergeCell ref="B130:C130"/>
    <mergeCell ref="D130:G130"/>
    <mergeCell ref="H130:K130"/>
    <mergeCell ref="L130:BB130"/>
    <mergeCell ref="BC130:BG130"/>
    <mergeCell ref="BH130:BK130"/>
    <mergeCell ref="BH126:BK126"/>
    <mergeCell ref="B127:C128"/>
    <mergeCell ref="D127:G128"/>
    <mergeCell ref="H127:K128"/>
    <mergeCell ref="L127:AF127"/>
    <mergeCell ref="AH127:BB127"/>
    <mergeCell ref="BC127:BE127"/>
    <mergeCell ref="BF127:BG127"/>
    <mergeCell ref="BH127:BK127"/>
    <mergeCell ref="BC128:BG128"/>
    <mergeCell ref="B126:C126"/>
    <mergeCell ref="D126:G126"/>
    <mergeCell ref="H126:K126"/>
    <mergeCell ref="L126:BB126"/>
    <mergeCell ref="L128:AF128"/>
    <mergeCell ref="AH128:BB128"/>
    <mergeCell ref="I226:K226"/>
    <mergeCell ref="L226:AF226"/>
    <mergeCell ref="I216:K216"/>
    <mergeCell ref="I224:K224"/>
    <mergeCell ref="L224:AF224"/>
    <mergeCell ref="I225:K225"/>
    <mergeCell ref="L225:AF225"/>
    <mergeCell ref="L217:AF217"/>
    <mergeCell ref="I218:K218"/>
    <mergeCell ref="L218:AF218"/>
    <mergeCell ref="AY94:AZ94"/>
    <mergeCell ref="BA94:BB94"/>
    <mergeCell ref="BD94:BE94"/>
    <mergeCell ref="BF94:BH94"/>
    <mergeCell ref="BI94:BK94"/>
    <mergeCell ref="AM94:AO94"/>
    <mergeCell ref="AP94:AR94"/>
    <mergeCell ref="AS94:AT94"/>
    <mergeCell ref="AU94:AV94"/>
    <mergeCell ref="AW94:AX94"/>
    <mergeCell ref="BA93:BB93"/>
    <mergeCell ref="BD93:BE93"/>
    <mergeCell ref="BF93:BH93"/>
    <mergeCell ref="BI93:BK93"/>
    <mergeCell ref="B94:E94"/>
    <mergeCell ref="F94:H94"/>
    <mergeCell ref="J94:K94"/>
    <mergeCell ref="L94:AF94"/>
    <mergeCell ref="AG94:AI94"/>
    <mergeCell ref="AJ94:AL94"/>
    <mergeCell ref="AY92:AZ92"/>
    <mergeCell ref="AP92:AR92"/>
    <mergeCell ref="AS92:AT92"/>
    <mergeCell ref="AU92:AV92"/>
    <mergeCell ref="AW92:AX92"/>
    <mergeCell ref="AW93:AX93"/>
    <mergeCell ref="AY93:AZ93"/>
    <mergeCell ref="AJ93:AL93"/>
    <mergeCell ref="AM93:AO93"/>
    <mergeCell ref="AP93:AR93"/>
    <mergeCell ref="AS93:AT93"/>
    <mergeCell ref="AU93:AV93"/>
    <mergeCell ref="AJ92:AL92"/>
    <mergeCell ref="BA92:BB92"/>
    <mergeCell ref="BD92:BE92"/>
    <mergeCell ref="BF92:BH92"/>
    <mergeCell ref="BI92:BK92"/>
    <mergeCell ref="B93:E93"/>
    <mergeCell ref="F93:H93"/>
    <mergeCell ref="J93:K93"/>
    <mergeCell ref="L93:AF93"/>
    <mergeCell ref="AG93:AI93"/>
    <mergeCell ref="AM92:AO92"/>
    <mergeCell ref="AY91:AZ91"/>
    <mergeCell ref="BA91:BB91"/>
    <mergeCell ref="BD91:BE91"/>
    <mergeCell ref="BF91:BH91"/>
    <mergeCell ref="BI91:BK91"/>
    <mergeCell ref="B92:E92"/>
    <mergeCell ref="F92:H92"/>
    <mergeCell ref="J92:K92"/>
    <mergeCell ref="L92:AF92"/>
    <mergeCell ref="AG92:AI92"/>
    <mergeCell ref="AM91:AO91"/>
    <mergeCell ref="AP91:AR91"/>
    <mergeCell ref="AS91:AT91"/>
    <mergeCell ref="AU91:AV91"/>
    <mergeCell ref="AW90:AX90"/>
    <mergeCell ref="AW91:AX91"/>
    <mergeCell ref="AY90:AZ90"/>
    <mergeCell ref="BA90:BE90"/>
    <mergeCell ref="BF90:BH90"/>
    <mergeCell ref="BI90:BK90"/>
    <mergeCell ref="B91:E91"/>
    <mergeCell ref="F91:H91"/>
    <mergeCell ref="J91:K91"/>
    <mergeCell ref="L91:AF91"/>
    <mergeCell ref="AG91:AI91"/>
    <mergeCell ref="AJ91:AL91"/>
    <mergeCell ref="B90:E90"/>
    <mergeCell ref="F90:H90"/>
    <mergeCell ref="J90:AF90"/>
    <mergeCell ref="AS90:AT90"/>
    <mergeCell ref="AU90:AV90"/>
    <mergeCell ref="AG83:AI90"/>
    <mergeCell ref="AJ83:AL90"/>
    <mergeCell ref="AM83:AO90"/>
    <mergeCell ref="AP83:AR90"/>
    <mergeCell ref="BD81:BE81"/>
    <mergeCell ref="BF81:BH81"/>
    <mergeCell ref="BI81:BK81"/>
    <mergeCell ref="B89:H89"/>
    <mergeCell ref="AM81:AO81"/>
    <mergeCell ref="AP81:AR81"/>
    <mergeCell ref="AS81:AT81"/>
    <mergeCell ref="AU81:AV81"/>
    <mergeCell ref="AJ81:AL81"/>
    <mergeCell ref="AS80:AT80"/>
    <mergeCell ref="AU80:AV80"/>
    <mergeCell ref="AW80:AX80"/>
    <mergeCell ref="AW81:AX81"/>
    <mergeCell ref="AY81:AZ81"/>
    <mergeCell ref="BA81:BB81"/>
    <mergeCell ref="BF80:BH80"/>
    <mergeCell ref="BI80:BK80"/>
    <mergeCell ref="B81:E81"/>
    <mergeCell ref="F81:H81"/>
    <mergeCell ref="J81:K81"/>
    <mergeCell ref="L81:AF81"/>
    <mergeCell ref="AG81:AI81"/>
    <mergeCell ref="AM80:AO80"/>
    <mergeCell ref="AY80:AZ80"/>
    <mergeCell ref="AP80:AR80"/>
    <mergeCell ref="BF79:BH79"/>
    <mergeCell ref="BI79:BK79"/>
    <mergeCell ref="B80:E80"/>
    <mergeCell ref="F80:H80"/>
    <mergeCell ref="J80:K80"/>
    <mergeCell ref="L80:AF80"/>
    <mergeCell ref="AG80:AI80"/>
    <mergeCell ref="AJ80:AL80"/>
    <mergeCell ref="BA80:BB80"/>
    <mergeCell ref="BD80:BE80"/>
    <mergeCell ref="BD78:BE78"/>
    <mergeCell ref="AU78:AV78"/>
    <mergeCell ref="AW78:AX78"/>
    <mergeCell ref="AY78:AZ78"/>
    <mergeCell ref="BA78:BB78"/>
    <mergeCell ref="BA79:BB79"/>
    <mergeCell ref="BD79:BE79"/>
    <mergeCell ref="AS78:AT78"/>
    <mergeCell ref="AP79:AR79"/>
    <mergeCell ref="AS79:AT79"/>
    <mergeCell ref="AU79:AV79"/>
    <mergeCell ref="AW79:AX79"/>
    <mergeCell ref="AY79:AZ79"/>
    <mergeCell ref="AP78:AR78"/>
    <mergeCell ref="AM78:AO78"/>
    <mergeCell ref="BF78:BH78"/>
    <mergeCell ref="BI78:BK78"/>
    <mergeCell ref="B79:E79"/>
    <mergeCell ref="F79:H79"/>
    <mergeCell ref="J79:K79"/>
    <mergeCell ref="L79:AF79"/>
    <mergeCell ref="AG79:AI79"/>
    <mergeCell ref="AJ79:AL79"/>
    <mergeCell ref="AM79:AO79"/>
    <mergeCell ref="AJ70:AL77"/>
    <mergeCell ref="AM70:AO77"/>
    <mergeCell ref="AP70:AR77"/>
    <mergeCell ref="BI77:BK77"/>
    <mergeCell ref="B78:E78"/>
    <mergeCell ref="F78:H78"/>
    <mergeCell ref="J78:K78"/>
    <mergeCell ref="L78:AF78"/>
    <mergeCell ref="AG78:AI78"/>
    <mergeCell ref="AJ78:AL78"/>
    <mergeCell ref="BE54:BG54"/>
    <mergeCell ref="BH50:BI50"/>
    <mergeCell ref="BE55:BG55"/>
    <mergeCell ref="B76:H76"/>
    <mergeCell ref="B77:E77"/>
    <mergeCell ref="F77:H77"/>
    <mergeCell ref="J77:AF77"/>
    <mergeCell ref="AS77:AT77"/>
    <mergeCell ref="AU77:AV77"/>
    <mergeCell ref="AG70:AI77"/>
    <mergeCell ref="BE40:BG40"/>
    <mergeCell ref="BH40:BI40"/>
    <mergeCell ref="BE41:BG41"/>
    <mergeCell ref="BH41:BI41"/>
    <mergeCell ref="AW77:AX77"/>
    <mergeCell ref="AY77:AZ77"/>
    <mergeCell ref="BE50:BG50"/>
    <mergeCell ref="AJ50:BD50"/>
    <mergeCell ref="AJ54:BD54"/>
    <mergeCell ref="BA77:BE77"/>
    <mergeCell ref="B56:C56"/>
    <mergeCell ref="D56:F56"/>
    <mergeCell ref="AJ58:BD58"/>
    <mergeCell ref="N56:AH56"/>
    <mergeCell ref="AJ56:BD56"/>
    <mergeCell ref="B55:C55"/>
    <mergeCell ref="D55:F55"/>
    <mergeCell ref="J58:M58"/>
    <mergeCell ref="BE58:BG58"/>
    <mergeCell ref="B57:C57"/>
    <mergeCell ref="D57:F57"/>
    <mergeCell ref="G57:I57"/>
    <mergeCell ref="J57:M57"/>
    <mergeCell ref="N57:AH57"/>
    <mergeCell ref="AJ57:BD57"/>
    <mergeCell ref="B58:C58"/>
    <mergeCell ref="D58:F58"/>
    <mergeCell ref="G58:I58"/>
    <mergeCell ref="D52:F52"/>
    <mergeCell ref="G54:I54"/>
    <mergeCell ref="J54:M54"/>
    <mergeCell ref="B54:C54"/>
    <mergeCell ref="G51:I51"/>
    <mergeCell ref="J51:M51"/>
    <mergeCell ref="J53:M53"/>
    <mergeCell ref="D46:F46"/>
    <mergeCell ref="G46:I46"/>
    <mergeCell ref="J48:M48"/>
    <mergeCell ref="N48:AH48"/>
    <mergeCell ref="G52:I52"/>
    <mergeCell ref="G53:I53"/>
    <mergeCell ref="D48:F48"/>
    <mergeCell ref="G48:I48"/>
    <mergeCell ref="D50:F50"/>
    <mergeCell ref="D49:F49"/>
    <mergeCell ref="G45:I45"/>
    <mergeCell ref="G47:I47"/>
    <mergeCell ref="J47:M47"/>
    <mergeCell ref="N47:AH47"/>
    <mergeCell ref="B42:C42"/>
    <mergeCell ref="D42:F42"/>
    <mergeCell ref="G42:I42"/>
    <mergeCell ref="J42:M42"/>
    <mergeCell ref="N42:AH42"/>
    <mergeCell ref="B46:C46"/>
    <mergeCell ref="B121:E121"/>
    <mergeCell ref="B25:V25"/>
    <mergeCell ref="AA25:AU25"/>
    <mergeCell ref="G39:I39"/>
    <mergeCell ref="J39:M39"/>
    <mergeCell ref="N39:AH39"/>
    <mergeCell ref="AJ39:BD39"/>
    <mergeCell ref="B40:C40"/>
    <mergeCell ref="D40:F40"/>
    <mergeCell ref="G40:I40"/>
    <mergeCell ref="AJ36:BD36"/>
    <mergeCell ref="BH199:BK199"/>
    <mergeCell ref="BH198:BK198"/>
    <mergeCell ref="BH172:BK172"/>
    <mergeCell ref="BH171:BK171"/>
    <mergeCell ref="J40:M40"/>
    <mergeCell ref="N40:AH40"/>
    <mergeCell ref="AJ42:BD42"/>
    <mergeCell ref="J49:M49"/>
    <mergeCell ref="N49:AH49"/>
    <mergeCell ref="BH204:BK204"/>
    <mergeCell ref="BH203:BK203"/>
    <mergeCell ref="BH202:BK202"/>
    <mergeCell ref="BH200:BK200"/>
    <mergeCell ref="BC202:BG202"/>
    <mergeCell ref="AC14:AH14"/>
    <mergeCell ref="AI14:AM14"/>
    <mergeCell ref="AJ48:BD48"/>
    <mergeCell ref="AJ49:BD49"/>
    <mergeCell ref="N50:AH50"/>
    <mergeCell ref="F121:H121"/>
    <mergeCell ref="BH164:BK164"/>
    <mergeCell ref="BH163:BK163"/>
    <mergeCell ref="BH162:BK162"/>
    <mergeCell ref="AM121:AO121"/>
    <mergeCell ref="G50:I50"/>
    <mergeCell ref="J50:M50"/>
    <mergeCell ref="D53:F53"/>
    <mergeCell ref="G56:I56"/>
    <mergeCell ref="J56:M56"/>
    <mergeCell ref="BH170:BK170"/>
    <mergeCell ref="BE53:BG53"/>
    <mergeCell ref="BE52:BG52"/>
    <mergeCell ref="BH52:BI52"/>
    <mergeCell ref="BI121:BK121"/>
    <mergeCell ref="BH55:BI55"/>
    <mergeCell ref="BE56:BG56"/>
    <mergeCell ref="BH56:BI56"/>
    <mergeCell ref="BH58:BI58"/>
    <mergeCell ref="BF77:BH77"/>
    <mergeCell ref="BH43:BI43"/>
    <mergeCell ref="BH38:BI38"/>
    <mergeCell ref="BH46:BI46"/>
    <mergeCell ref="BH54:BI54"/>
    <mergeCell ref="BE51:BG51"/>
    <mergeCell ref="BE36:BG36"/>
    <mergeCell ref="BH47:BI47"/>
    <mergeCell ref="BE42:BG42"/>
    <mergeCell ref="BE39:BG39"/>
    <mergeCell ref="BH39:BI39"/>
    <mergeCell ref="BI108:BK108"/>
    <mergeCell ref="BD118:BE118"/>
    <mergeCell ref="BA118:BB118"/>
    <mergeCell ref="AW118:AX118"/>
    <mergeCell ref="AM108:AO108"/>
    <mergeCell ref="BA119:BB119"/>
    <mergeCell ref="BF118:BH118"/>
    <mergeCell ref="BI118:BK118"/>
    <mergeCell ref="BD119:BE119"/>
    <mergeCell ref="BF117:BH117"/>
    <mergeCell ref="B2:AS2"/>
    <mergeCell ref="B8:AS8"/>
    <mergeCell ref="B6:AS6"/>
    <mergeCell ref="AG97:AI104"/>
    <mergeCell ref="D34:F34"/>
    <mergeCell ref="G35:I35"/>
    <mergeCell ref="G34:I34"/>
    <mergeCell ref="N35:AH35"/>
    <mergeCell ref="X14:AB14"/>
    <mergeCell ref="N34:BD34"/>
    <mergeCell ref="N38:AH38"/>
    <mergeCell ref="B4:AS4"/>
    <mergeCell ref="G37:I37"/>
    <mergeCell ref="G38:I38"/>
    <mergeCell ref="G43:I43"/>
    <mergeCell ref="G44:I44"/>
    <mergeCell ref="G36:I36"/>
    <mergeCell ref="U14:V14"/>
    <mergeCell ref="N36:AH36"/>
    <mergeCell ref="N37:AH37"/>
    <mergeCell ref="B3:AS3"/>
    <mergeCell ref="AJ35:BD35"/>
    <mergeCell ref="AW3:BC3"/>
    <mergeCell ref="B19:V19"/>
    <mergeCell ref="AN14:AV14"/>
    <mergeCell ref="AW14:BA14"/>
    <mergeCell ref="AA19:AU19"/>
    <mergeCell ref="B34:C34"/>
    <mergeCell ref="B14:G14"/>
    <mergeCell ref="H14:K14"/>
    <mergeCell ref="D39:F39"/>
    <mergeCell ref="D41:F41"/>
    <mergeCell ref="J41:M41"/>
    <mergeCell ref="N41:AH41"/>
    <mergeCell ref="AJ41:BD41"/>
    <mergeCell ref="AJ40:BD40"/>
    <mergeCell ref="G41:I41"/>
    <mergeCell ref="N51:AH51"/>
    <mergeCell ref="AJ47:BD47"/>
    <mergeCell ref="AJ53:BD53"/>
    <mergeCell ref="B48:C48"/>
    <mergeCell ref="B52:C52"/>
    <mergeCell ref="B50:C50"/>
    <mergeCell ref="G49:I49"/>
    <mergeCell ref="B51:C51"/>
    <mergeCell ref="B53:C53"/>
    <mergeCell ref="D51:F51"/>
    <mergeCell ref="BD107:BE107"/>
    <mergeCell ref="BI107:BK107"/>
    <mergeCell ref="BA106:BB106"/>
    <mergeCell ref="BA107:BB107"/>
    <mergeCell ref="AY106:AZ106"/>
    <mergeCell ref="J106:K106"/>
    <mergeCell ref="AU107:AV107"/>
    <mergeCell ref="AJ106:AL106"/>
    <mergeCell ref="AM106:AO106"/>
    <mergeCell ref="AW106:AX106"/>
    <mergeCell ref="BI120:BK120"/>
    <mergeCell ref="BI119:BK119"/>
    <mergeCell ref="AS119:AT119"/>
    <mergeCell ref="AW120:AX120"/>
    <mergeCell ref="AU119:AV119"/>
    <mergeCell ref="AU118:AV118"/>
    <mergeCell ref="AY118:AZ118"/>
    <mergeCell ref="BF120:BH120"/>
    <mergeCell ref="AY119:AZ119"/>
    <mergeCell ref="BD120:BE120"/>
    <mergeCell ref="J38:M38"/>
    <mergeCell ref="B43:C43"/>
    <mergeCell ref="D43:F43"/>
    <mergeCell ref="D36:F36"/>
    <mergeCell ref="BA120:BB120"/>
    <mergeCell ref="AP118:AR118"/>
    <mergeCell ref="AG107:AI107"/>
    <mergeCell ref="AP107:AR107"/>
    <mergeCell ref="AG106:AI106"/>
    <mergeCell ref="J104:AF104"/>
    <mergeCell ref="AW11:BA11"/>
    <mergeCell ref="BI117:BK117"/>
    <mergeCell ref="BI105:BK105"/>
    <mergeCell ref="BI104:BK104"/>
    <mergeCell ref="BF105:BH105"/>
    <mergeCell ref="AS105:AT105"/>
    <mergeCell ref="AU105:AV105"/>
    <mergeCell ref="BE34:BI34"/>
    <mergeCell ref="BH36:BI36"/>
    <mergeCell ref="AN11:AV11"/>
    <mergeCell ref="BF119:BH119"/>
    <mergeCell ref="BD121:BE121"/>
    <mergeCell ref="BA121:BB121"/>
    <mergeCell ref="AC124:AH124"/>
    <mergeCell ref="AH171:BB171"/>
    <mergeCell ref="AJ120:AL120"/>
    <mergeCell ref="AP121:AR121"/>
    <mergeCell ref="L164:AF164"/>
    <mergeCell ref="BC162:BG162"/>
    <mergeCell ref="BC163:BE163"/>
    <mergeCell ref="BC204:BG204"/>
    <mergeCell ref="L216:AF216"/>
    <mergeCell ref="L202:BB202"/>
    <mergeCell ref="AH203:BB203"/>
    <mergeCell ref="L198:BB198"/>
    <mergeCell ref="I215:K215"/>
    <mergeCell ref="I208:K208"/>
    <mergeCell ref="H198:K198"/>
    <mergeCell ref="H202:K202"/>
    <mergeCell ref="BC203:BE203"/>
    <mergeCell ref="B37:C37"/>
    <mergeCell ref="BC198:BG198"/>
    <mergeCell ref="BF203:BG203"/>
    <mergeCell ref="BF199:BG199"/>
    <mergeCell ref="L203:AF203"/>
    <mergeCell ref="BF121:BH121"/>
    <mergeCell ref="BC199:BE199"/>
    <mergeCell ref="AH200:BB200"/>
    <mergeCell ref="L200:AF200"/>
    <mergeCell ref="AH199:BB199"/>
    <mergeCell ref="B11:G11"/>
    <mergeCell ref="H11:K11"/>
    <mergeCell ref="AI11:AM11"/>
    <mergeCell ref="U11:V11"/>
    <mergeCell ref="AC11:AH11"/>
    <mergeCell ref="X11:AB11"/>
    <mergeCell ref="B124:G124"/>
    <mergeCell ref="H124:K124"/>
    <mergeCell ref="F117:H117"/>
    <mergeCell ref="B116:H116"/>
    <mergeCell ref="BC200:BG200"/>
    <mergeCell ref="L199:AF199"/>
    <mergeCell ref="J121:K121"/>
    <mergeCell ref="L140:AF140"/>
    <mergeCell ref="AH140:BB140"/>
    <mergeCell ref="H171:K172"/>
    <mergeCell ref="B202:C202"/>
    <mergeCell ref="H170:K170"/>
    <mergeCell ref="B183:C184"/>
    <mergeCell ref="B44:C44"/>
    <mergeCell ref="B35:C35"/>
    <mergeCell ref="D45:F45"/>
    <mergeCell ref="B36:C36"/>
    <mergeCell ref="B41:C41"/>
    <mergeCell ref="B39:C39"/>
    <mergeCell ref="B45:C45"/>
    <mergeCell ref="D183:G184"/>
    <mergeCell ref="B162:C162"/>
    <mergeCell ref="B199:C200"/>
    <mergeCell ref="H203:K204"/>
    <mergeCell ref="B170:C170"/>
    <mergeCell ref="B163:C164"/>
    <mergeCell ref="D163:G164"/>
    <mergeCell ref="B203:C204"/>
    <mergeCell ref="D202:G202"/>
    <mergeCell ref="D199:G200"/>
    <mergeCell ref="H199:K200"/>
    <mergeCell ref="D203:G204"/>
    <mergeCell ref="BC170:BG170"/>
    <mergeCell ref="BC164:BG164"/>
    <mergeCell ref="L171:AF171"/>
    <mergeCell ref="AH172:BB172"/>
    <mergeCell ref="BF171:BG171"/>
    <mergeCell ref="BC172:BG172"/>
    <mergeCell ref="BC171:BE171"/>
    <mergeCell ref="H163:K164"/>
    <mergeCell ref="B198:C198"/>
    <mergeCell ref="D198:G198"/>
    <mergeCell ref="B171:C172"/>
    <mergeCell ref="D171:G172"/>
    <mergeCell ref="D170:G170"/>
    <mergeCell ref="L172:AF172"/>
    <mergeCell ref="L170:BB170"/>
    <mergeCell ref="L188:AF188"/>
    <mergeCell ref="AH188:BB188"/>
    <mergeCell ref="B194:C194"/>
    <mergeCell ref="L162:BB162"/>
    <mergeCell ref="AH163:BB163"/>
    <mergeCell ref="X124:AB124"/>
    <mergeCell ref="BF131:BG131"/>
    <mergeCell ref="AH136:BB136"/>
    <mergeCell ref="BC136:BG136"/>
    <mergeCell ref="BF139:BG139"/>
    <mergeCell ref="BC140:BG140"/>
    <mergeCell ref="AI124:AM124"/>
    <mergeCell ref="BC126:BG126"/>
    <mergeCell ref="B47:C47"/>
    <mergeCell ref="D47:F47"/>
    <mergeCell ref="B49:C49"/>
    <mergeCell ref="B107:E107"/>
    <mergeCell ref="L107:AF107"/>
    <mergeCell ref="J118:K118"/>
    <mergeCell ref="F107:H107"/>
    <mergeCell ref="B105:E105"/>
    <mergeCell ref="J105:K105"/>
    <mergeCell ref="B106:E106"/>
    <mergeCell ref="F118:H118"/>
    <mergeCell ref="AS118:AT118"/>
    <mergeCell ref="AW119:AX119"/>
    <mergeCell ref="AU120:AV120"/>
    <mergeCell ref="AY120:AZ120"/>
    <mergeCell ref="AG121:AI121"/>
    <mergeCell ref="L121:AF121"/>
    <mergeCell ref="AS120:AT120"/>
    <mergeCell ref="J119:K119"/>
    <mergeCell ref="J120:K120"/>
    <mergeCell ref="B108:E108"/>
    <mergeCell ref="J117:AF117"/>
    <mergeCell ref="L119:AF119"/>
    <mergeCell ref="L120:AF120"/>
    <mergeCell ref="F120:H120"/>
    <mergeCell ref="B118:E118"/>
    <mergeCell ref="B120:E120"/>
    <mergeCell ref="B119:E119"/>
    <mergeCell ref="F119:H119"/>
    <mergeCell ref="L108:AF108"/>
    <mergeCell ref="AW124:BA124"/>
    <mergeCell ref="BF143:BG143"/>
    <mergeCell ref="AO124:AV124"/>
    <mergeCell ref="BF163:BG163"/>
    <mergeCell ref="AS117:AT117"/>
    <mergeCell ref="AM118:AO118"/>
    <mergeCell ref="AH143:BB143"/>
    <mergeCell ref="AM120:AO120"/>
    <mergeCell ref="AU121:AV121"/>
    <mergeCell ref="AY121:AZ121"/>
    <mergeCell ref="AG118:AI118"/>
    <mergeCell ref="L118:AF118"/>
    <mergeCell ref="AP110:AR117"/>
    <mergeCell ref="B117:E117"/>
    <mergeCell ref="AG120:AI120"/>
    <mergeCell ref="AJ110:AL117"/>
    <mergeCell ref="AG119:AI119"/>
    <mergeCell ref="AP119:AR119"/>
    <mergeCell ref="AJ119:AL119"/>
    <mergeCell ref="AJ118:AL118"/>
    <mergeCell ref="AG110:AI117"/>
    <mergeCell ref="AM110:AO117"/>
    <mergeCell ref="AM119:AO119"/>
    <mergeCell ref="AP120:AR120"/>
    <mergeCell ref="BD108:BE108"/>
    <mergeCell ref="BF108:BH108"/>
    <mergeCell ref="AU117:AV117"/>
    <mergeCell ref="AW117:AX117"/>
    <mergeCell ref="AY117:AZ117"/>
    <mergeCell ref="BA117:BE117"/>
    <mergeCell ref="AY108:AZ108"/>
    <mergeCell ref="BA108:BB108"/>
    <mergeCell ref="AU108:AV108"/>
    <mergeCell ref="AW107:AX107"/>
    <mergeCell ref="AW108:AX108"/>
    <mergeCell ref="AS107:AT107"/>
    <mergeCell ref="AW105:AX105"/>
    <mergeCell ref="AP106:AR106"/>
    <mergeCell ref="AU106:AV106"/>
    <mergeCell ref="AS104:AT104"/>
    <mergeCell ref="AP97:AR104"/>
    <mergeCell ref="N58:AH58"/>
    <mergeCell ref="AS106:AT106"/>
    <mergeCell ref="AP105:AR105"/>
    <mergeCell ref="AJ105:AL105"/>
    <mergeCell ref="AM105:AO105"/>
    <mergeCell ref="AP108:AR108"/>
    <mergeCell ref="AS108:AT108"/>
    <mergeCell ref="F108:H108"/>
    <mergeCell ref="F104:H104"/>
    <mergeCell ref="G55:I55"/>
    <mergeCell ref="J55:M55"/>
    <mergeCell ref="J107:K107"/>
    <mergeCell ref="F106:H106"/>
    <mergeCell ref="J108:K108"/>
    <mergeCell ref="AM97:AO104"/>
    <mergeCell ref="F105:H105"/>
    <mergeCell ref="AJ97:AL104"/>
    <mergeCell ref="AG105:AI105"/>
    <mergeCell ref="B103:H103"/>
    <mergeCell ref="L105:AF105"/>
    <mergeCell ref="N53:AH53"/>
    <mergeCell ref="N54:AH54"/>
    <mergeCell ref="N55:AH55"/>
    <mergeCell ref="AJ55:BD55"/>
    <mergeCell ref="AY105:AZ105"/>
    <mergeCell ref="AJ44:BD44"/>
    <mergeCell ref="AJ43:BD43"/>
    <mergeCell ref="J44:M44"/>
    <mergeCell ref="J43:M43"/>
    <mergeCell ref="N46:AH46"/>
    <mergeCell ref="AJ46:BD46"/>
    <mergeCell ref="AJ45:BD45"/>
    <mergeCell ref="J46:M46"/>
    <mergeCell ref="N44:AH44"/>
    <mergeCell ref="BE45:BG45"/>
    <mergeCell ref="BE49:BG49"/>
    <mergeCell ref="BH44:BI44"/>
    <mergeCell ref="BE48:BG48"/>
    <mergeCell ref="BH48:BI48"/>
    <mergeCell ref="B104:E104"/>
    <mergeCell ref="AW104:AX104"/>
    <mergeCell ref="AU104:AV104"/>
    <mergeCell ref="N52:AH52"/>
    <mergeCell ref="AY104:AZ104"/>
    <mergeCell ref="BH45:BI45"/>
    <mergeCell ref="BA104:BE104"/>
    <mergeCell ref="BA105:BB105"/>
    <mergeCell ref="BF104:BH104"/>
    <mergeCell ref="BE47:BG47"/>
    <mergeCell ref="BH42:BI42"/>
    <mergeCell ref="BE46:BG46"/>
    <mergeCell ref="BH51:BI51"/>
    <mergeCell ref="BE43:BG43"/>
    <mergeCell ref="BE44:BG44"/>
    <mergeCell ref="BH53:BI53"/>
    <mergeCell ref="BD105:BE105"/>
    <mergeCell ref="BH49:BI49"/>
    <mergeCell ref="BE57:BG57"/>
    <mergeCell ref="BH57:BI57"/>
    <mergeCell ref="AY107:AZ107"/>
    <mergeCell ref="BI106:BK106"/>
    <mergeCell ref="BF106:BH106"/>
    <mergeCell ref="BF107:BH107"/>
    <mergeCell ref="BD106:BE106"/>
    <mergeCell ref="L215:AF215"/>
    <mergeCell ref="L208:AF208"/>
    <mergeCell ref="AH204:BB204"/>
    <mergeCell ref="L204:AF204"/>
    <mergeCell ref="AW121:AX121"/>
    <mergeCell ref="U124:V124"/>
    <mergeCell ref="L163:AF163"/>
    <mergeCell ref="AJ121:AL121"/>
    <mergeCell ref="AS121:AT121"/>
    <mergeCell ref="AH164:BB164"/>
    <mergeCell ref="AJ108:AL108"/>
    <mergeCell ref="W19:X19"/>
    <mergeCell ref="W25:X25"/>
    <mergeCell ref="B22:X22"/>
    <mergeCell ref="B21:X21"/>
    <mergeCell ref="B20:X20"/>
    <mergeCell ref="N45:AH45"/>
    <mergeCell ref="AJ51:BD51"/>
    <mergeCell ref="AJ52:BD52"/>
    <mergeCell ref="J45:M45"/>
    <mergeCell ref="D162:G162"/>
    <mergeCell ref="D54:F54"/>
    <mergeCell ref="N43:AH43"/>
    <mergeCell ref="D44:F44"/>
    <mergeCell ref="J52:M52"/>
    <mergeCell ref="BH35:BI35"/>
    <mergeCell ref="BE35:BG35"/>
    <mergeCell ref="BH37:BI37"/>
    <mergeCell ref="AJ37:BD37"/>
    <mergeCell ref="AJ38:BD38"/>
    <mergeCell ref="AV19:AW19"/>
    <mergeCell ref="AV25:AW25"/>
    <mergeCell ref="AA20:AW20"/>
    <mergeCell ref="AA21:AW21"/>
    <mergeCell ref="AA22:AW22"/>
    <mergeCell ref="B23:X23"/>
    <mergeCell ref="AA23:AW23"/>
    <mergeCell ref="AA26:AW26"/>
    <mergeCell ref="AA27:AW27"/>
    <mergeCell ref="AA28:AW28"/>
    <mergeCell ref="BE38:BG38"/>
    <mergeCell ref="D35:F35"/>
    <mergeCell ref="B38:C38"/>
    <mergeCell ref="D37:F37"/>
    <mergeCell ref="D38:F38"/>
    <mergeCell ref="AA29:AW29"/>
    <mergeCell ref="BE37:BG37"/>
    <mergeCell ref="B29:X29"/>
    <mergeCell ref="B28:X28"/>
    <mergeCell ref="B27:X27"/>
    <mergeCell ref="B26:X26"/>
    <mergeCell ref="J36:M36"/>
    <mergeCell ref="J34:M34"/>
    <mergeCell ref="J35:M35"/>
    <mergeCell ref="J37:M37"/>
    <mergeCell ref="B142:C142"/>
    <mergeCell ref="D142:G142"/>
    <mergeCell ref="H142:K142"/>
    <mergeCell ref="L142:BB142"/>
    <mergeCell ref="BC142:BG142"/>
    <mergeCell ref="AM107:AO107"/>
    <mergeCell ref="AG108:AI108"/>
    <mergeCell ref="AJ107:AL107"/>
    <mergeCell ref="L106:AF106"/>
    <mergeCell ref="BH142:BK142"/>
    <mergeCell ref="B146:C146"/>
    <mergeCell ref="D146:G146"/>
    <mergeCell ref="H146:K146"/>
    <mergeCell ref="L146:BB146"/>
    <mergeCell ref="BC146:BG146"/>
    <mergeCell ref="B143:C144"/>
    <mergeCell ref="D143:G144"/>
    <mergeCell ref="H143:K144"/>
    <mergeCell ref="L143:AF143"/>
    <mergeCell ref="B158:C158"/>
    <mergeCell ref="BH147:BK147"/>
    <mergeCell ref="L148:AF148"/>
    <mergeCell ref="BH143:BK143"/>
    <mergeCell ref="L144:AF144"/>
    <mergeCell ref="AH144:BB144"/>
    <mergeCell ref="BC144:BG144"/>
    <mergeCell ref="BH144:BK144"/>
    <mergeCell ref="BC143:BE143"/>
    <mergeCell ref="AH148:BB148"/>
    <mergeCell ref="BH146:BK146"/>
    <mergeCell ref="B147:C148"/>
    <mergeCell ref="D147:G148"/>
    <mergeCell ref="H147:K148"/>
    <mergeCell ref="L147:AF147"/>
    <mergeCell ref="AH147:BB147"/>
    <mergeCell ref="BC147:BE147"/>
    <mergeCell ref="BF147:BG147"/>
    <mergeCell ref="BC184:BG184"/>
    <mergeCell ref="BH184:BK184"/>
    <mergeCell ref="BC148:BG148"/>
    <mergeCell ref="BH148:BK148"/>
    <mergeCell ref="B182:C182"/>
    <mergeCell ref="D182:G182"/>
    <mergeCell ref="H182:K182"/>
    <mergeCell ref="L182:BB182"/>
    <mergeCell ref="BC182:BG182"/>
    <mergeCell ref="BH182:BK182"/>
    <mergeCell ref="BC186:BG186"/>
    <mergeCell ref="BH186:BK186"/>
    <mergeCell ref="H183:K184"/>
    <mergeCell ref="L183:AF183"/>
    <mergeCell ref="AH183:BB183"/>
    <mergeCell ref="BC183:BE183"/>
    <mergeCell ref="BF183:BG183"/>
    <mergeCell ref="BH183:BK183"/>
    <mergeCell ref="L184:AF184"/>
    <mergeCell ref="AH184:BB184"/>
    <mergeCell ref="BC188:BG188"/>
    <mergeCell ref="BH188:BK188"/>
    <mergeCell ref="B187:C188"/>
    <mergeCell ref="D187:G188"/>
    <mergeCell ref="H187:K188"/>
    <mergeCell ref="L187:AF187"/>
    <mergeCell ref="AH187:BB187"/>
    <mergeCell ref="BC187:BE187"/>
    <mergeCell ref="D158:G158"/>
    <mergeCell ref="H158:K158"/>
    <mergeCell ref="B159:C160"/>
    <mergeCell ref="BF187:BG187"/>
    <mergeCell ref="BH187:BK187"/>
    <mergeCell ref="B186:C186"/>
    <mergeCell ref="D186:G186"/>
    <mergeCell ref="H186:K186"/>
    <mergeCell ref="L186:BB186"/>
    <mergeCell ref="BF159:BG159"/>
    <mergeCell ref="BH158:BK158"/>
    <mergeCell ref="L159:AF159"/>
    <mergeCell ref="AH159:BB159"/>
    <mergeCell ref="BH159:BK159"/>
    <mergeCell ref="L158:BB158"/>
    <mergeCell ref="BC158:BG158"/>
    <mergeCell ref="D166:G166"/>
    <mergeCell ref="H166:K166"/>
    <mergeCell ref="L166:BB166"/>
    <mergeCell ref="BC166:BG166"/>
    <mergeCell ref="BH166:BK166"/>
    <mergeCell ref="L160:AF160"/>
    <mergeCell ref="AH160:BB160"/>
    <mergeCell ref="BC160:BG160"/>
    <mergeCell ref="BH160:BK160"/>
    <mergeCell ref="H162:K162"/>
    <mergeCell ref="D159:G160"/>
    <mergeCell ref="H159:K160"/>
    <mergeCell ref="BC159:BE159"/>
    <mergeCell ref="B167:C168"/>
    <mergeCell ref="D167:G168"/>
    <mergeCell ref="H167:K168"/>
    <mergeCell ref="L167:AF167"/>
    <mergeCell ref="AH167:BB167"/>
    <mergeCell ref="BC167:BE167"/>
    <mergeCell ref="B166:C166"/>
    <mergeCell ref="BF167:BG167"/>
    <mergeCell ref="BH167:BK167"/>
    <mergeCell ref="L168:AF168"/>
    <mergeCell ref="AH168:BB168"/>
    <mergeCell ref="BC168:BG168"/>
    <mergeCell ref="BH168:BK168"/>
    <mergeCell ref="D194:G194"/>
    <mergeCell ref="H194:K194"/>
    <mergeCell ref="L194:BB194"/>
    <mergeCell ref="BC194:BG194"/>
    <mergeCell ref="BH194:BK194"/>
    <mergeCell ref="B195:C196"/>
    <mergeCell ref="D195:G196"/>
    <mergeCell ref="H195:K196"/>
    <mergeCell ref="L195:AF195"/>
    <mergeCell ref="AH195:BB195"/>
    <mergeCell ref="BC195:BE195"/>
    <mergeCell ref="BF195:BG195"/>
    <mergeCell ref="BH195:BK195"/>
    <mergeCell ref="L196:AF196"/>
    <mergeCell ref="AH196:BB196"/>
    <mergeCell ref="BC196:BG196"/>
    <mergeCell ref="BH196:BK196"/>
    <mergeCell ref="B190:C190"/>
    <mergeCell ref="D190:G190"/>
    <mergeCell ref="H190:K190"/>
    <mergeCell ref="L190:BB190"/>
    <mergeCell ref="BC190:BG190"/>
    <mergeCell ref="BH190:BK190"/>
    <mergeCell ref="B191:C192"/>
    <mergeCell ref="D191:G192"/>
    <mergeCell ref="H191:K192"/>
    <mergeCell ref="L191:AF191"/>
    <mergeCell ref="AH191:BB191"/>
    <mergeCell ref="BC191:BE191"/>
    <mergeCell ref="BF191:BG191"/>
    <mergeCell ref="BH191:BK191"/>
    <mergeCell ref="L192:AF192"/>
    <mergeCell ref="AH192:BB192"/>
    <mergeCell ref="BC192:BG192"/>
    <mergeCell ref="BH192:BK192"/>
  </mergeCells>
  <conditionalFormatting sqref="L171 L199 L203 L163 N82 N95 N35:N69">
    <cfRule type="expression" priority="168" dxfId="6" stopIfTrue="1">
      <formula>AND(BC35&gt;BF35,BC35&lt;&gt;"",BF35&lt;&gt;"")</formula>
    </cfRule>
    <cfRule type="expression" priority="169" dxfId="5" stopIfTrue="1">
      <formula>AND(BC35=BF35,BC35&lt;&gt;"",BF35&lt;&gt;"")</formula>
    </cfRule>
    <cfRule type="expression" priority="170" dxfId="4" stopIfTrue="1">
      <formula>AND(BC35&lt;BF35,BC35&lt;&gt;"",BF35&lt;&gt;"")</formula>
    </cfRule>
  </conditionalFormatting>
  <conditionalFormatting sqref="AH171 AH199 AH203 AH163 AJ82 AJ95 AJ35:AJ69">
    <cfRule type="expression" priority="171" dxfId="6" stopIfTrue="1">
      <formula>AND(BF35&gt;BC35,BC35&lt;&gt;"",BF35&lt;&gt;"")</formula>
    </cfRule>
    <cfRule type="expression" priority="172" dxfId="5" stopIfTrue="1">
      <formula>AND(BF35=BC35,BC35&lt;&gt;"",BF35&lt;&gt;"")</formula>
    </cfRule>
    <cfRule type="expression" priority="173" dxfId="4" stopIfTrue="1">
      <formula>AND(BF35&lt;BC35,BC35&lt;&gt;"",BF35&lt;&gt;"")</formula>
    </cfRule>
  </conditionalFormatting>
  <conditionalFormatting sqref="BC203:BE203 BE35:BF58 BC199:BE199 BC163:BE163 BC171">
    <cfRule type="expression" priority="174" dxfId="1" stopIfTrue="1">
      <formula>AND(BF35&lt;&gt;"",ISBLANK(BC35))</formula>
    </cfRule>
    <cfRule type="expression" priority="175" dxfId="0" stopIfTrue="1">
      <formula>ISBLANK(BC35)</formula>
    </cfRule>
  </conditionalFormatting>
  <conditionalFormatting sqref="BF203:BG203 BF171:BG171 BF199:BG199 BF163:BG163 BH35:BI58">
    <cfRule type="expression" priority="176" dxfId="1" stopIfTrue="1">
      <formula>AND(BC35&lt;&gt;"",ISBLANK(BF35))</formula>
    </cfRule>
    <cfRule type="expression" priority="177" dxfId="0" stopIfTrue="1">
      <formula>ISBLANK(BF35)</formula>
    </cfRule>
  </conditionalFormatting>
  <conditionalFormatting sqref="AC96:AD96">
    <cfRule type="expression" priority="178" dxfId="6" stopIfTrue="1">
      <formula>AND(BK96&gt;#REF!,BK96&lt;&gt;"",#REF!&lt;&gt;"")</formula>
    </cfRule>
    <cfRule type="expression" priority="179" dxfId="5" stopIfTrue="1">
      <formula>AND(BK96=#REF!,BK96&lt;&gt;"",#REF!&lt;&gt;"")</formula>
    </cfRule>
    <cfRule type="expression" priority="180" dxfId="4" stopIfTrue="1">
      <formula>AND(BK96&lt;#REF!,BK96&lt;&gt;"",#REF!&lt;&gt;"")</formula>
    </cfRule>
  </conditionalFormatting>
  <conditionalFormatting sqref="AE96">
    <cfRule type="expression" priority="181" dxfId="6" stopIfTrue="1">
      <formula>AND(A120&gt;#REF!,A120&lt;&gt;"",#REF!&lt;&gt;"")</formula>
    </cfRule>
    <cfRule type="expression" priority="182" dxfId="5" stopIfTrue="1">
      <formula>AND(A120=#REF!,A120&lt;&gt;"",#REF!&lt;&gt;"")</formula>
    </cfRule>
    <cfRule type="expression" priority="183" dxfId="4" stopIfTrue="1">
      <formula>AND(A120&lt;#REF!,A120&lt;&gt;"",#REF!&lt;&gt;"")</formula>
    </cfRule>
  </conditionalFormatting>
  <conditionalFormatting sqref="AT96:AU96">
    <cfRule type="expression" priority="184" dxfId="6" stopIfTrue="1">
      <formula>AND(#REF!&gt;BK96,BK96&lt;&gt;"",#REF!&lt;&gt;"")</formula>
    </cfRule>
    <cfRule type="expression" priority="185" dxfId="5" stopIfTrue="1">
      <formula>AND(#REF!=BK96,BK96&lt;&gt;"",#REF!&lt;&gt;"")</formula>
    </cfRule>
    <cfRule type="expression" priority="186" dxfId="4" stopIfTrue="1">
      <formula>AND(#REF!&lt;BK96,BK96&lt;&gt;"",#REF!&lt;&gt;"")</formula>
    </cfRule>
  </conditionalFormatting>
  <conditionalFormatting sqref="AV96">
    <cfRule type="expression" priority="187" dxfId="6" stopIfTrue="1">
      <formula>AND(#REF!&gt;A120,A120&lt;&gt;"",#REF!&lt;&gt;"")</formula>
    </cfRule>
    <cfRule type="expression" priority="188" dxfId="5" stopIfTrue="1">
      <formula>AND(#REF!=A120,A120&lt;&gt;"",#REF!&lt;&gt;"")</formula>
    </cfRule>
    <cfRule type="expression" priority="189" dxfId="4" stopIfTrue="1">
      <formula>AND(#REF!&lt;A120,A120&lt;&gt;"",#REF!&lt;&gt;"")</formula>
    </cfRule>
  </conditionalFormatting>
  <conditionalFormatting sqref="AI166:AM166 AI190:AM190 AI194:AM194 AI124:AM160 AI174:AM174 AI178:AM178 AI182:AM182 AI186:AM186">
    <cfRule type="expression" priority="190" dxfId="182" stopIfTrue="1">
      <formula>$AC$124=""</formula>
    </cfRule>
  </conditionalFormatting>
  <conditionalFormatting sqref="R96:AA96">
    <cfRule type="expression" priority="191" dxfId="6" stopIfTrue="1">
      <formula>AND(AZ96&gt;BC96,AZ96&lt;&gt;"",BC96&lt;&gt;"")</formula>
    </cfRule>
    <cfRule type="expression" priority="192" dxfId="5" stopIfTrue="1">
      <formula>AND(AZ96=BC96,AZ96&lt;&gt;"",BC96&lt;&gt;"")</formula>
    </cfRule>
    <cfRule type="expression" priority="193" dxfId="4" stopIfTrue="1">
      <formula>AND(AZ96&lt;BC96,AZ96&lt;&gt;"",BC96&lt;&gt;"")</formula>
    </cfRule>
  </conditionalFormatting>
  <conditionalFormatting sqref="AI96:AR96">
    <cfRule type="expression" priority="197" dxfId="6" stopIfTrue="1">
      <formula>AND(BC96&gt;AZ96,AZ96&lt;&gt;"",BC96&lt;&gt;"")</formula>
    </cfRule>
    <cfRule type="expression" priority="198" dxfId="5" stopIfTrue="1">
      <formula>AND(BC96=AZ96,AZ96&lt;&gt;"",BC96&lt;&gt;"")</formula>
    </cfRule>
    <cfRule type="expression" priority="199" dxfId="4" stopIfTrue="1">
      <formula>AND(BC96&lt;AZ96,AZ96&lt;&gt;"",BC96&lt;&gt;"")</formula>
    </cfRule>
  </conditionalFormatting>
  <conditionalFormatting sqref="L109:L115 AV109:BL109 AS110:BI115 L82:L88 AV82:BL82 AS83:BI88">
    <cfRule type="expression" priority="203" dxfId="4" stopIfTrue="1">
      <formula>#REF!=""</formula>
    </cfRule>
  </conditionalFormatting>
  <conditionalFormatting sqref="AG105:BK105 AG78:BK78">
    <cfRule type="expression" priority="204" dxfId="4" stopIfTrue="1">
      <formula>$J$106=""</formula>
    </cfRule>
  </conditionalFormatting>
  <conditionalFormatting sqref="AG106:BK106 AG79:BK79">
    <cfRule type="expression" priority="205" dxfId="4" stopIfTrue="1">
      <formula>$J$106=""</formula>
    </cfRule>
    <cfRule type="expression" priority="206" dxfId="4" stopIfTrue="1">
      <formula>$J$107=""</formula>
    </cfRule>
  </conditionalFormatting>
  <conditionalFormatting sqref="AG107:BK107 AG80:BK80">
    <cfRule type="expression" priority="207" dxfId="4" stopIfTrue="1">
      <formula>$J$107=""</formula>
    </cfRule>
    <cfRule type="expression" priority="208" dxfId="4" stopIfTrue="1">
      <formula>$J$108=""</formula>
    </cfRule>
  </conditionalFormatting>
  <conditionalFormatting sqref="AG118:BK118 AG91:BK91">
    <cfRule type="expression" priority="211" dxfId="4" stopIfTrue="1">
      <formula>$J$119=""</formula>
    </cfRule>
  </conditionalFormatting>
  <conditionalFormatting sqref="AG119:BK119 AG92:BK92">
    <cfRule type="expression" priority="212" dxfId="4" stopIfTrue="1">
      <formula>$J$119=""</formula>
    </cfRule>
    <cfRule type="expression" priority="213" dxfId="4" stopIfTrue="1">
      <formula>$J$120=""</formula>
    </cfRule>
  </conditionalFormatting>
  <conditionalFormatting sqref="AG120:BK120 AG93:BK93">
    <cfRule type="expression" priority="214" dxfId="4" stopIfTrue="1">
      <formula>$J$120=""</formula>
    </cfRule>
    <cfRule type="expression" priority="215" dxfId="4" stopIfTrue="1">
      <formula>$J$121=""</formula>
    </cfRule>
  </conditionalFormatting>
  <conditionalFormatting sqref="J105:K108 J78:K81">
    <cfRule type="expression" priority="245" dxfId="163" stopIfTrue="1">
      <formula>#REF!&lt;&gt;#REF!</formula>
    </cfRule>
  </conditionalFormatting>
  <conditionalFormatting sqref="J118:K121 J91:K94">
    <cfRule type="expression" priority="246" dxfId="163" stopIfTrue="1">
      <formula>#REF!&lt;&gt;#REF!</formula>
    </cfRule>
  </conditionalFormatting>
  <conditionalFormatting sqref="AW96:BD96 AF96:AG96">
    <cfRule type="expression" priority="247" dxfId="6" stopIfTrue="1">
      <formula>AND(#REF!&gt;#REF!,#REF!&lt;&gt;"",#REF!&lt;&gt;"")</formula>
    </cfRule>
    <cfRule type="expression" priority="248" dxfId="5" stopIfTrue="1">
      <formula>AND(#REF!=#REF!,#REF!&lt;&gt;"",#REF!&lt;&gt;"")</formula>
    </cfRule>
    <cfRule type="expression" priority="249" dxfId="4" stopIfTrue="1">
      <formula>AND(#REF!&lt;#REF!,#REF!&lt;&gt;"",#REF!&lt;&gt;"")</formula>
    </cfRule>
  </conditionalFormatting>
  <conditionalFormatting sqref="AI11:AM11">
    <cfRule type="expression" priority="253" dxfId="0" stopIfTrue="1">
      <formula>AND($U$11=2,ISBLANK($AI$11))</formula>
    </cfRule>
    <cfRule type="expression" priority="254" dxfId="4" stopIfTrue="1">
      <formula>$AC$11=""</formula>
    </cfRule>
  </conditionalFormatting>
  <conditionalFormatting sqref="AI14:AM15">
    <cfRule type="expression" priority="255" dxfId="0" stopIfTrue="1">
      <formula>AND($U$11=2,ISBLANK($AI$11))</formula>
    </cfRule>
    <cfRule type="expression" priority="256" dxfId="4" stopIfTrue="1">
      <formula>$AC$14=""</formula>
    </cfRule>
  </conditionalFormatting>
  <conditionalFormatting sqref="AG121:BK121 AG94:BK94">
    <cfRule type="expression" priority="287" dxfId="4" stopIfTrue="1">
      <formula>$J$121=""</formula>
    </cfRule>
    <cfRule type="expression" priority="288" dxfId="4" stopIfTrue="1">
      <formula>#REF!=""</formula>
    </cfRule>
  </conditionalFormatting>
  <conditionalFormatting sqref="AB96">
    <cfRule type="expression" priority="342" dxfId="6" stopIfTrue="1">
      <formula>AND(BJ96&gt;A120,BJ96&lt;&gt;"",A120&lt;&gt;"")</formula>
    </cfRule>
    <cfRule type="expression" priority="343" dxfId="5" stopIfTrue="1">
      <formula>AND(BJ96=A120,BJ96&lt;&gt;"",A120&lt;&gt;"")</formula>
    </cfRule>
    <cfRule type="expression" priority="344" dxfId="4" stopIfTrue="1">
      <formula>AND(BJ96&lt;A120,BJ96&lt;&gt;"",A120&lt;&gt;"")</formula>
    </cfRule>
  </conditionalFormatting>
  <conditionalFormatting sqref="AS96">
    <cfRule type="expression" priority="345" dxfId="6" stopIfTrue="1">
      <formula>AND(A120&gt;BJ96,BJ96&lt;&gt;"",A120&lt;&gt;"")</formula>
    </cfRule>
    <cfRule type="expression" priority="346" dxfId="5" stopIfTrue="1">
      <formula>AND(A120=BJ96,BJ96&lt;&gt;"",A120&lt;&gt;"")</formula>
    </cfRule>
    <cfRule type="expression" priority="347" dxfId="4" stopIfTrue="1">
      <formula>AND(A120&lt;BJ96,BJ96&lt;&gt;"",A120&lt;&gt;"")</formula>
    </cfRule>
  </conditionalFormatting>
  <conditionalFormatting sqref="AG108:BK108 AG81:BK81">
    <cfRule type="expression" priority="362" dxfId="4" stopIfTrue="1">
      <formula>$J$108=""</formula>
    </cfRule>
    <cfRule type="expression" priority="363" dxfId="4" stopIfTrue="1">
      <formula>#REF!=""</formula>
    </cfRule>
  </conditionalFormatting>
  <conditionalFormatting sqref="AE19">
    <cfRule type="expression" priority="121" dxfId="6" stopIfTrue="1">
      <formula>AND(BV19&gt;BY19,BV19&lt;&gt;"",BY19&lt;&gt;"")</formula>
    </cfRule>
    <cfRule type="expression" priority="122" dxfId="5" stopIfTrue="1">
      <formula>AND(BV19=BY19,BV19&lt;&gt;"",BY19&lt;&gt;"")</formula>
    </cfRule>
    <cfRule type="expression" priority="123" dxfId="4" stopIfTrue="1">
      <formula>AND(BV19&lt;BY19,BV19&lt;&gt;"",BY19&lt;&gt;"")</formula>
    </cfRule>
  </conditionalFormatting>
  <conditionalFormatting sqref="AE25">
    <cfRule type="expression" priority="118" dxfId="6" stopIfTrue="1">
      <formula>AND(BV25&gt;BY25,BV25&lt;&gt;"",BY25&lt;&gt;"")</formula>
    </cfRule>
    <cfRule type="expression" priority="119" dxfId="5" stopIfTrue="1">
      <formula>AND(BV25=BY25,BV25&lt;&gt;"",BY25&lt;&gt;"")</formula>
    </cfRule>
    <cfRule type="expression" priority="120" dxfId="4" stopIfTrue="1">
      <formula>AND(BV25&lt;BY25,BV25&lt;&gt;"",BY25&lt;&gt;"")</formula>
    </cfRule>
  </conditionalFormatting>
  <conditionalFormatting sqref="L131 L135 L139 L127">
    <cfRule type="expression" priority="115" dxfId="6" stopIfTrue="1">
      <formula>AND(BC127&gt;BF127,BC127&lt;&gt;"",BF127&lt;&gt;"")</formula>
    </cfRule>
    <cfRule type="expression" priority="116" dxfId="5" stopIfTrue="1">
      <formula>AND(BC127=BF127,BC127&lt;&gt;"",BF127&lt;&gt;"")</formula>
    </cfRule>
    <cfRule type="expression" priority="117" dxfId="4" stopIfTrue="1">
      <formula>AND(BC127&lt;BF127,BC127&lt;&gt;"",BF127&lt;&gt;"")</formula>
    </cfRule>
  </conditionalFormatting>
  <conditionalFormatting sqref="AH131 AH135 AH139 AH127">
    <cfRule type="expression" priority="112" dxfId="6" stopIfTrue="1">
      <formula>AND(BF127&gt;BC127,BC127&lt;&gt;"",BF127&lt;&gt;"")</formula>
    </cfRule>
    <cfRule type="expression" priority="113" dxfId="5" stopIfTrue="1">
      <formula>AND(BF127=BC127,BC127&lt;&gt;"",BF127&lt;&gt;"")</formula>
    </cfRule>
    <cfRule type="expression" priority="114" dxfId="4" stopIfTrue="1">
      <formula>AND(BF127&lt;BC127,BC127&lt;&gt;"",BF127&lt;&gt;"")</formula>
    </cfRule>
  </conditionalFormatting>
  <conditionalFormatting sqref="BC139:BE139 BC131:BE131 BC135:BE135 BC127:BE127">
    <cfRule type="expression" priority="110" dxfId="1" stopIfTrue="1">
      <formula>AND(BF127&lt;&gt;"",ISBLANK(BC127))</formula>
    </cfRule>
    <cfRule type="expression" priority="111" dxfId="0" stopIfTrue="1">
      <formula>ISBLANK(BC127)</formula>
    </cfRule>
  </conditionalFormatting>
  <conditionalFormatting sqref="BF139:BG139 BF131:BG131 BF135:BG135 BF127:BG127">
    <cfRule type="expression" priority="108" dxfId="1" stopIfTrue="1">
      <formula>AND(BC127&lt;&gt;"",ISBLANK(BF127))</formula>
    </cfRule>
    <cfRule type="expression" priority="109" dxfId="0" stopIfTrue="1">
      <formula>ISBLANK(BF127)</formula>
    </cfRule>
  </conditionalFormatting>
  <conditionalFormatting sqref="N70:N81 N83:N94">
    <cfRule type="expression" priority="393" dxfId="6" stopIfTrue="1">
      <formula>AND(BB70&gt;BE70,BB70&lt;&gt;"",BE70&lt;&gt;"")</formula>
    </cfRule>
    <cfRule type="expression" priority="394" dxfId="5" stopIfTrue="1">
      <formula>AND(BB70=BE70,BB70&lt;&gt;"",BE70&lt;&gt;"")</formula>
    </cfRule>
    <cfRule type="expression" priority="395" dxfId="4" stopIfTrue="1">
      <formula>AND(BB70&lt;BE70,BB70&lt;&gt;"",BE70&lt;&gt;"")</formula>
    </cfRule>
  </conditionalFormatting>
  <conditionalFormatting sqref="AJ70:AJ81 AJ83:AJ94">
    <cfRule type="expression" priority="399" dxfId="6" stopIfTrue="1">
      <formula>AND(BE70&gt;BB70,BB70&lt;&gt;"",BE70&lt;&gt;"")</formula>
    </cfRule>
    <cfRule type="expression" priority="400" dxfId="5" stopIfTrue="1">
      <formula>AND(BE70=BB70,BB70&lt;&gt;"",BE70&lt;&gt;"")</formula>
    </cfRule>
    <cfRule type="expression" priority="401" dxfId="4" stopIfTrue="1">
      <formula>AND(BE70&lt;BB70,BB70&lt;&gt;"",BE70&lt;&gt;"")</formula>
    </cfRule>
  </conditionalFormatting>
  <conditionalFormatting sqref="L105:AF105 L78:AF78">
    <cfRule type="expression" priority="433" dxfId="104" stopIfTrue="1">
      <formula>$AS$105=""</formula>
    </cfRule>
    <cfRule type="expression" priority="434" dxfId="4" stopIfTrue="1">
      <formula>$J$106=""</formula>
    </cfRule>
  </conditionalFormatting>
  <conditionalFormatting sqref="L106:AF106 L79:AF79">
    <cfRule type="expression" priority="437" dxfId="104" stopIfTrue="1">
      <formula>$AS$106=""</formula>
    </cfRule>
    <cfRule type="expression" priority="438" dxfId="4" stopIfTrue="1">
      <formula>$J$106=""</formula>
    </cfRule>
    <cfRule type="expression" priority="439" dxfId="4" stopIfTrue="1">
      <formula>$J$107=""</formula>
    </cfRule>
  </conditionalFormatting>
  <conditionalFormatting sqref="L107:AF107 L80:AF80">
    <cfRule type="expression" priority="443" dxfId="104" stopIfTrue="1">
      <formula>$AS$107=""</formula>
    </cfRule>
    <cfRule type="expression" priority="444" dxfId="4" stopIfTrue="1">
      <formula>$J$107=""</formula>
    </cfRule>
    <cfRule type="expression" priority="445" dxfId="4" stopIfTrue="1">
      <formula>$J$108=""</formula>
    </cfRule>
  </conditionalFormatting>
  <conditionalFormatting sqref="L108:AF108 L81:AF81">
    <cfRule type="expression" priority="501" dxfId="104" stopIfTrue="1">
      <formula>$AS$108=""</formula>
    </cfRule>
    <cfRule type="expression" priority="502" dxfId="4" stopIfTrue="1">
      <formula>$J$108=""</formula>
    </cfRule>
    <cfRule type="expression" priority="503" dxfId="4" stopIfTrue="1">
      <formula>#REF!=""</formula>
    </cfRule>
  </conditionalFormatting>
  <conditionalFormatting sqref="L118:AF118 L91:AF91">
    <cfRule type="expression" priority="536" dxfId="104" stopIfTrue="1">
      <formula>$AS$118=""</formula>
    </cfRule>
    <cfRule type="expression" priority="537" dxfId="4" stopIfTrue="1">
      <formula>$J$119=""</formula>
    </cfRule>
  </conditionalFormatting>
  <conditionalFormatting sqref="L119:AF119 L92:AF92">
    <cfRule type="expression" priority="540" dxfId="104" stopIfTrue="1">
      <formula>$AS$119=""</formula>
    </cfRule>
    <cfRule type="expression" priority="541" dxfId="4" stopIfTrue="1">
      <formula>$J$119=""</formula>
    </cfRule>
    <cfRule type="expression" priority="542" dxfId="4" stopIfTrue="1">
      <formula>$J$120=""</formula>
    </cfRule>
  </conditionalFormatting>
  <conditionalFormatting sqref="L120:AF120 L93:AF93">
    <cfRule type="expression" priority="546" dxfId="104" stopIfTrue="1">
      <formula>$AS$120=""</formula>
    </cfRule>
    <cfRule type="expression" priority="547" dxfId="4" stopIfTrue="1">
      <formula>$J$120=""</formula>
    </cfRule>
    <cfRule type="expression" priority="548" dxfId="4" stopIfTrue="1">
      <formula>$J$121=""</formula>
    </cfRule>
  </conditionalFormatting>
  <conditionalFormatting sqref="L121:AF121 L94:AF94">
    <cfRule type="expression" priority="572" dxfId="104" stopIfTrue="1">
      <formula>$AS$121=""</formula>
    </cfRule>
    <cfRule type="expression" priority="573" dxfId="4" stopIfTrue="1">
      <formula>$J$121=""</formula>
    </cfRule>
    <cfRule type="expression" priority="574" dxfId="4" stopIfTrue="1">
      <formula>#REF!=""</formula>
    </cfRule>
  </conditionalFormatting>
  <conditionalFormatting sqref="BG35:BG58">
    <cfRule type="expression" priority="577" dxfId="1" stopIfTrue="1">
      <formula>AND(#REF!&lt;&gt;"",ISBLANK(BG35))</formula>
    </cfRule>
    <cfRule type="expression" priority="578" dxfId="0" stopIfTrue="1">
      <formula>ISBLANK(BG35)</formula>
    </cfRule>
  </conditionalFormatting>
  <conditionalFormatting sqref="L143">
    <cfRule type="expression" priority="105" dxfId="6" stopIfTrue="1">
      <formula>AND(BC143&gt;BF143,BC143&lt;&gt;"",BF143&lt;&gt;"")</formula>
    </cfRule>
    <cfRule type="expression" priority="106" dxfId="5" stopIfTrue="1">
      <formula>AND(BC143=BF143,BC143&lt;&gt;"",BF143&lt;&gt;"")</formula>
    </cfRule>
    <cfRule type="expression" priority="107" dxfId="4" stopIfTrue="1">
      <formula>AND(BC143&lt;BF143,BC143&lt;&gt;"",BF143&lt;&gt;"")</formula>
    </cfRule>
  </conditionalFormatting>
  <conditionalFormatting sqref="AH143">
    <cfRule type="expression" priority="102" dxfId="6" stopIfTrue="1">
      <formula>AND(BF143&gt;BC143,BC143&lt;&gt;"",BF143&lt;&gt;"")</formula>
    </cfRule>
    <cfRule type="expression" priority="103" dxfId="5" stopIfTrue="1">
      <formula>AND(BF143=BC143,BC143&lt;&gt;"",BF143&lt;&gt;"")</formula>
    </cfRule>
    <cfRule type="expression" priority="104" dxfId="4" stopIfTrue="1">
      <formula>AND(BF143&lt;BC143,BC143&lt;&gt;"",BF143&lt;&gt;"")</formula>
    </cfRule>
  </conditionalFormatting>
  <conditionalFormatting sqref="BC143:BE143">
    <cfRule type="expression" priority="100" dxfId="1" stopIfTrue="1">
      <formula>AND(BF143&lt;&gt;"",ISBLANK(BC143))</formula>
    </cfRule>
    <cfRule type="expression" priority="101" dxfId="0" stopIfTrue="1">
      <formula>ISBLANK(BC143)</formula>
    </cfRule>
  </conditionalFormatting>
  <conditionalFormatting sqref="BF143:BG143">
    <cfRule type="expression" priority="98" dxfId="1" stopIfTrue="1">
      <formula>AND(BC143&lt;&gt;"",ISBLANK(BF143))</formula>
    </cfRule>
    <cfRule type="expression" priority="99" dxfId="0" stopIfTrue="1">
      <formula>ISBLANK(BF143)</formula>
    </cfRule>
  </conditionalFormatting>
  <conditionalFormatting sqref="L147">
    <cfRule type="expression" priority="95" dxfId="6" stopIfTrue="1">
      <formula>AND(BC147&gt;BF147,BC147&lt;&gt;"",BF147&lt;&gt;"")</formula>
    </cfRule>
    <cfRule type="expression" priority="96" dxfId="5" stopIfTrue="1">
      <formula>AND(BC147=BF147,BC147&lt;&gt;"",BF147&lt;&gt;"")</formula>
    </cfRule>
    <cfRule type="expression" priority="97" dxfId="4" stopIfTrue="1">
      <formula>AND(BC147&lt;BF147,BC147&lt;&gt;"",BF147&lt;&gt;"")</formula>
    </cfRule>
  </conditionalFormatting>
  <conditionalFormatting sqref="AH147">
    <cfRule type="expression" priority="92" dxfId="6" stopIfTrue="1">
      <formula>AND(BF147&gt;BC147,BC147&lt;&gt;"",BF147&lt;&gt;"")</formula>
    </cfRule>
    <cfRule type="expression" priority="93" dxfId="5" stopIfTrue="1">
      <formula>AND(BF147=BC147,BC147&lt;&gt;"",BF147&lt;&gt;"")</formula>
    </cfRule>
    <cfRule type="expression" priority="94" dxfId="4" stopIfTrue="1">
      <formula>AND(BF147&lt;BC147,BC147&lt;&gt;"",BF147&lt;&gt;"")</formula>
    </cfRule>
  </conditionalFormatting>
  <conditionalFormatting sqref="BC147:BE147">
    <cfRule type="expression" priority="90" dxfId="1" stopIfTrue="1">
      <formula>AND(BF147&lt;&gt;"",ISBLANK(BC147))</formula>
    </cfRule>
    <cfRule type="expression" priority="91" dxfId="0" stopIfTrue="1">
      <formula>ISBLANK(BC147)</formula>
    </cfRule>
  </conditionalFormatting>
  <conditionalFormatting sqref="BF147:BG147">
    <cfRule type="expression" priority="88" dxfId="1" stopIfTrue="1">
      <formula>AND(BC147&lt;&gt;"",ISBLANK(BF147))</formula>
    </cfRule>
    <cfRule type="expression" priority="89" dxfId="0" stopIfTrue="1">
      <formula>ISBLANK(BF147)</formula>
    </cfRule>
  </conditionalFormatting>
  <conditionalFormatting sqref="L187 L183">
    <cfRule type="expression" priority="85" dxfId="6" stopIfTrue="1">
      <formula>AND(BC183&gt;BF183,BC183&lt;&gt;"",BF183&lt;&gt;"")</formula>
    </cfRule>
    <cfRule type="expression" priority="86" dxfId="5" stopIfTrue="1">
      <formula>AND(BC183=BF183,BC183&lt;&gt;"",BF183&lt;&gt;"")</formula>
    </cfRule>
    <cfRule type="expression" priority="87" dxfId="4" stopIfTrue="1">
      <formula>AND(BC183&lt;BF183,BC183&lt;&gt;"",BF183&lt;&gt;"")</formula>
    </cfRule>
  </conditionalFormatting>
  <conditionalFormatting sqref="AH187 AH183">
    <cfRule type="expression" priority="82" dxfId="6" stopIfTrue="1">
      <formula>AND(BF183&gt;BC183,BC183&lt;&gt;"",BF183&lt;&gt;"")</formula>
    </cfRule>
    <cfRule type="expression" priority="83" dxfId="5" stopIfTrue="1">
      <formula>AND(BF183=BC183,BC183&lt;&gt;"",BF183&lt;&gt;"")</formula>
    </cfRule>
    <cfRule type="expression" priority="84" dxfId="4" stopIfTrue="1">
      <formula>AND(BF183&lt;BC183,BC183&lt;&gt;"",BF183&lt;&gt;"")</formula>
    </cfRule>
  </conditionalFormatting>
  <conditionalFormatting sqref="BC187:BE187 BC183:BE183">
    <cfRule type="expression" priority="80" dxfId="1" stopIfTrue="1">
      <formula>AND(BF183&lt;&gt;"",ISBLANK(BC183))</formula>
    </cfRule>
    <cfRule type="expression" priority="81" dxfId="0" stopIfTrue="1">
      <formula>ISBLANK(BC183)</formula>
    </cfRule>
  </conditionalFormatting>
  <conditionalFormatting sqref="BF187:BG187 BF183:BG183">
    <cfRule type="expression" priority="78" dxfId="1" stopIfTrue="1">
      <formula>AND(BC183&lt;&gt;"",ISBLANK(BF183))</formula>
    </cfRule>
    <cfRule type="expression" priority="79" dxfId="0" stopIfTrue="1">
      <formula>ISBLANK(BF183)</formula>
    </cfRule>
  </conditionalFormatting>
  <conditionalFormatting sqref="L159">
    <cfRule type="expression" priority="75" dxfId="6" stopIfTrue="1">
      <formula>AND(BC159&gt;BF159,BC159&lt;&gt;"",BF159&lt;&gt;"")</formula>
    </cfRule>
    <cfRule type="expression" priority="76" dxfId="5" stopIfTrue="1">
      <formula>AND(BC159=BF159,BC159&lt;&gt;"",BF159&lt;&gt;"")</formula>
    </cfRule>
    <cfRule type="expression" priority="77" dxfId="4" stopIfTrue="1">
      <formula>AND(BC159&lt;BF159,BC159&lt;&gt;"",BF159&lt;&gt;"")</formula>
    </cfRule>
  </conditionalFormatting>
  <conditionalFormatting sqref="AH159">
    <cfRule type="expression" priority="72" dxfId="6" stopIfTrue="1">
      <formula>AND(BF159&gt;BC159,BC159&lt;&gt;"",BF159&lt;&gt;"")</formula>
    </cfRule>
    <cfRule type="expression" priority="73" dxfId="5" stopIfTrue="1">
      <formula>AND(BF159=BC159,BC159&lt;&gt;"",BF159&lt;&gt;"")</formula>
    </cfRule>
    <cfRule type="expression" priority="74" dxfId="4" stopIfTrue="1">
      <formula>AND(BF159&lt;BC159,BC159&lt;&gt;"",BF159&lt;&gt;"")</formula>
    </cfRule>
  </conditionalFormatting>
  <conditionalFormatting sqref="BC159:BE159">
    <cfRule type="expression" priority="70" dxfId="1" stopIfTrue="1">
      <formula>AND(BF159&lt;&gt;"",ISBLANK(BC159))</formula>
    </cfRule>
    <cfRule type="expression" priority="71" dxfId="0" stopIfTrue="1">
      <formula>ISBLANK(BC159)</formula>
    </cfRule>
  </conditionalFormatting>
  <conditionalFormatting sqref="BF159:BG159">
    <cfRule type="expression" priority="68" dxfId="1" stopIfTrue="1">
      <formula>AND(BC159&lt;&gt;"",ISBLANK(BF159))</formula>
    </cfRule>
    <cfRule type="expression" priority="69" dxfId="0" stopIfTrue="1">
      <formula>ISBLANK(BF159)</formula>
    </cfRule>
  </conditionalFormatting>
  <conditionalFormatting sqref="L167">
    <cfRule type="expression" priority="65" dxfId="6" stopIfTrue="1">
      <formula>AND(BC167&gt;BF167,BC167&lt;&gt;"",BF167&lt;&gt;"")</formula>
    </cfRule>
    <cfRule type="expression" priority="66" dxfId="5" stopIfTrue="1">
      <formula>AND(BC167=BF167,BC167&lt;&gt;"",BF167&lt;&gt;"")</formula>
    </cfRule>
    <cfRule type="expression" priority="67" dxfId="4" stopIfTrue="1">
      <formula>AND(BC167&lt;BF167,BC167&lt;&gt;"",BF167&lt;&gt;"")</formula>
    </cfRule>
  </conditionalFormatting>
  <conditionalFormatting sqref="AH167">
    <cfRule type="expression" priority="62" dxfId="6" stopIfTrue="1">
      <formula>AND(BF167&gt;BC167,BC167&lt;&gt;"",BF167&lt;&gt;"")</formula>
    </cfRule>
    <cfRule type="expression" priority="63" dxfId="5" stopIfTrue="1">
      <formula>AND(BF167=BC167,BC167&lt;&gt;"",BF167&lt;&gt;"")</formula>
    </cfRule>
    <cfRule type="expression" priority="64" dxfId="4" stopIfTrue="1">
      <formula>AND(BF167&lt;BC167,BC167&lt;&gt;"",BF167&lt;&gt;"")</formula>
    </cfRule>
  </conditionalFormatting>
  <conditionalFormatting sqref="BC167">
    <cfRule type="expression" priority="60" dxfId="1" stopIfTrue="1">
      <formula>AND(BF167&lt;&gt;"",ISBLANK(BC167))</formula>
    </cfRule>
    <cfRule type="expression" priority="61" dxfId="0" stopIfTrue="1">
      <formula>ISBLANK(BC167)</formula>
    </cfRule>
  </conditionalFormatting>
  <conditionalFormatting sqref="BF167:BG167">
    <cfRule type="expression" priority="58" dxfId="1" stopIfTrue="1">
      <formula>AND(BC167&lt;&gt;"",ISBLANK(BF167))</formula>
    </cfRule>
    <cfRule type="expression" priority="59" dxfId="0" stopIfTrue="1">
      <formula>ISBLANK(BF167)</formula>
    </cfRule>
  </conditionalFormatting>
  <conditionalFormatting sqref="L195">
    <cfRule type="expression" priority="54" dxfId="6" stopIfTrue="1">
      <formula>AND(BC195&gt;BF195,BC195&lt;&gt;"",BF195&lt;&gt;"")</formula>
    </cfRule>
    <cfRule type="expression" priority="55" dxfId="5" stopIfTrue="1">
      <formula>AND(BC195=BF195,BC195&lt;&gt;"",BF195&lt;&gt;"")</formula>
    </cfRule>
    <cfRule type="expression" priority="56" dxfId="4" stopIfTrue="1">
      <formula>AND(BC195&lt;BF195,BC195&lt;&gt;"",BF195&lt;&gt;"")</formula>
    </cfRule>
  </conditionalFormatting>
  <conditionalFormatting sqref="AH195">
    <cfRule type="expression" priority="51" dxfId="6" stopIfTrue="1">
      <formula>AND(BF195&gt;BC195,BC195&lt;&gt;"",BF195&lt;&gt;"")</formula>
    </cfRule>
    <cfRule type="expression" priority="52" dxfId="5" stopIfTrue="1">
      <formula>AND(BF195=BC195,BC195&lt;&gt;"",BF195&lt;&gt;"")</formula>
    </cfRule>
    <cfRule type="expression" priority="53" dxfId="4" stopIfTrue="1">
      <formula>AND(BF195&lt;BC195,BC195&lt;&gt;"",BF195&lt;&gt;"")</formula>
    </cfRule>
  </conditionalFormatting>
  <conditionalFormatting sqref="BC195:BE195">
    <cfRule type="expression" priority="49" dxfId="1" stopIfTrue="1">
      <formula>AND(BF195&lt;&gt;"",ISBLANK(BC195))</formula>
    </cfRule>
    <cfRule type="expression" priority="50" dxfId="0" stopIfTrue="1">
      <formula>ISBLANK(BC195)</formula>
    </cfRule>
  </conditionalFormatting>
  <conditionalFormatting sqref="BF195:BG195">
    <cfRule type="expression" priority="47" dxfId="1" stopIfTrue="1">
      <formula>AND(BC195&lt;&gt;"",ISBLANK(BF195))</formula>
    </cfRule>
    <cfRule type="expression" priority="48" dxfId="0" stopIfTrue="1">
      <formula>ISBLANK(BF195)</formula>
    </cfRule>
  </conditionalFormatting>
  <conditionalFormatting sqref="L191">
    <cfRule type="expression" priority="44" dxfId="6" stopIfTrue="1">
      <formula>AND(BC191&gt;BF191,BC191&lt;&gt;"",BF191&lt;&gt;"")</formula>
    </cfRule>
    <cfRule type="expression" priority="45" dxfId="5" stopIfTrue="1">
      <formula>AND(BC191=BF191,BC191&lt;&gt;"",BF191&lt;&gt;"")</formula>
    </cfRule>
    <cfRule type="expression" priority="46" dxfId="4" stopIfTrue="1">
      <formula>AND(BC191&lt;BF191,BC191&lt;&gt;"",BF191&lt;&gt;"")</formula>
    </cfRule>
  </conditionalFormatting>
  <conditionalFormatting sqref="AH191">
    <cfRule type="expression" priority="41" dxfId="6" stopIfTrue="1">
      <formula>AND(BF191&gt;BC191,BC191&lt;&gt;"",BF191&lt;&gt;"")</formula>
    </cfRule>
    <cfRule type="expression" priority="42" dxfId="5" stopIfTrue="1">
      <formula>AND(BF191=BC191,BC191&lt;&gt;"",BF191&lt;&gt;"")</formula>
    </cfRule>
    <cfRule type="expression" priority="43" dxfId="4" stopIfTrue="1">
      <formula>AND(BF191&lt;BC191,BC191&lt;&gt;"",BF191&lt;&gt;"")</formula>
    </cfRule>
  </conditionalFormatting>
  <conditionalFormatting sqref="BC191:BE191">
    <cfRule type="expression" priority="39" dxfId="1" stopIfTrue="1">
      <formula>AND(BF191&lt;&gt;"",ISBLANK(BC191))</formula>
    </cfRule>
    <cfRule type="expression" priority="40" dxfId="0" stopIfTrue="1">
      <formula>ISBLANK(BC191)</formula>
    </cfRule>
  </conditionalFormatting>
  <conditionalFormatting sqref="BF191:BG191">
    <cfRule type="expression" priority="37" dxfId="1" stopIfTrue="1">
      <formula>AND(BC191&lt;&gt;"",ISBLANK(BF191))</formula>
    </cfRule>
    <cfRule type="expression" priority="38" dxfId="0" stopIfTrue="1">
      <formula>ISBLANK(BF191)</formula>
    </cfRule>
  </conditionalFormatting>
  <conditionalFormatting sqref="L151">
    <cfRule type="expression" priority="32" dxfId="6" stopIfTrue="1">
      <formula>AND(BC151&gt;BF151,BC151&lt;&gt;"",BF151&lt;&gt;"")</formula>
    </cfRule>
    <cfRule type="expression" priority="33" dxfId="5" stopIfTrue="1">
      <formula>AND(BC151=BF151,BC151&lt;&gt;"",BF151&lt;&gt;"")</formula>
    </cfRule>
    <cfRule type="expression" priority="34" dxfId="4" stopIfTrue="1">
      <formula>AND(BC151&lt;BF151,BC151&lt;&gt;"",BF151&lt;&gt;"")</formula>
    </cfRule>
  </conditionalFormatting>
  <conditionalFormatting sqref="AH151">
    <cfRule type="expression" priority="29" dxfId="6" stopIfTrue="1">
      <formula>AND(BF151&gt;BC151,BC151&lt;&gt;"",BF151&lt;&gt;"")</formula>
    </cfRule>
    <cfRule type="expression" priority="30" dxfId="5" stopIfTrue="1">
      <formula>AND(BF151=BC151,BC151&lt;&gt;"",BF151&lt;&gt;"")</formula>
    </cfRule>
    <cfRule type="expression" priority="31" dxfId="4" stopIfTrue="1">
      <formula>AND(BF151&lt;BC151,BC151&lt;&gt;"",BF151&lt;&gt;"")</formula>
    </cfRule>
  </conditionalFormatting>
  <conditionalFormatting sqref="BC151:BE151">
    <cfRule type="expression" priority="27" dxfId="1" stopIfTrue="1">
      <formula>AND(BF151&lt;&gt;"",ISBLANK(BC151))</formula>
    </cfRule>
    <cfRule type="expression" priority="28" dxfId="0" stopIfTrue="1">
      <formula>ISBLANK(BC151)</formula>
    </cfRule>
  </conditionalFormatting>
  <conditionalFormatting sqref="BF151:BG151">
    <cfRule type="expression" priority="25" dxfId="1" stopIfTrue="1">
      <formula>AND(BC151&lt;&gt;"",ISBLANK(BF151))</formula>
    </cfRule>
    <cfRule type="expression" priority="26" dxfId="0" stopIfTrue="1">
      <formula>ISBLANK(BF151)</formula>
    </cfRule>
  </conditionalFormatting>
  <conditionalFormatting sqref="L155">
    <cfRule type="expression" priority="22" dxfId="6" stopIfTrue="1">
      <formula>AND(BC155&gt;BF155,BC155&lt;&gt;"",BF155&lt;&gt;"")</formula>
    </cfRule>
    <cfRule type="expression" priority="23" dxfId="5" stopIfTrue="1">
      <formula>AND(BC155=BF155,BC155&lt;&gt;"",BF155&lt;&gt;"")</formula>
    </cfRule>
    <cfRule type="expression" priority="24" dxfId="4" stopIfTrue="1">
      <formula>AND(BC155&lt;BF155,BC155&lt;&gt;"",BF155&lt;&gt;"")</formula>
    </cfRule>
  </conditionalFormatting>
  <conditionalFormatting sqref="AH155">
    <cfRule type="expression" priority="19" dxfId="6" stopIfTrue="1">
      <formula>AND(BF155&gt;BC155,BC155&lt;&gt;"",BF155&lt;&gt;"")</formula>
    </cfRule>
    <cfRule type="expression" priority="20" dxfId="5" stopIfTrue="1">
      <formula>AND(BF155=BC155,BC155&lt;&gt;"",BF155&lt;&gt;"")</formula>
    </cfRule>
    <cfRule type="expression" priority="21" dxfId="4" stopIfTrue="1">
      <formula>AND(BF155&lt;BC155,BC155&lt;&gt;"",BF155&lt;&gt;"")</formula>
    </cfRule>
  </conditionalFormatting>
  <conditionalFormatting sqref="BC155:BE155">
    <cfRule type="expression" priority="17" dxfId="1" stopIfTrue="1">
      <formula>AND(BF155&lt;&gt;"",ISBLANK(BC155))</formula>
    </cfRule>
    <cfRule type="expression" priority="18" dxfId="0" stopIfTrue="1">
      <formula>ISBLANK(BC155)</formula>
    </cfRule>
  </conditionalFormatting>
  <conditionalFormatting sqref="BF155:BG155">
    <cfRule type="expression" priority="15" dxfId="1" stopIfTrue="1">
      <formula>AND(BC155&lt;&gt;"",ISBLANK(BF155))</formula>
    </cfRule>
    <cfRule type="expression" priority="16" dxfId="0" stopIfTrue="1">
      <formula>ISBLANK(BF155)</formula>
    </cfRule>
  </conditionalFormatting>
  <conditionalFormatting sqref="L179 L175">
    <cfRule type="expression" priority="12" dxfId="6" stopIfTrue="1">
      <formula>AND(BC175&gt;BF175,BC175&lt;&gt;"",BF175&lt;&gt;"")</formula>
    </cfRule>
    <cfRule type="expression" priority="13" dxfId="5" stopIfTrue="1">
      <formula>AND(BC175=BF175,BC175&lt;&gt;"",BF175&lt;&gt;"")</formula>
    </cfRule>
    <cfRule type="expression" priority="14" dxfId="4" stopIfTrue="1">
      <formula>AND(BC175&lt;BF175,BC175&lt;&gt;"",BF175&lt;&gt;"")</formula>
    </cfRule>
  </conditionalFormatting>
  <conditionalFormatting sqref="AH179 AH175">
    <cfRule type="expression" priority="9" dxfId="6" stopIfTrue="1">
      <formula>AND(BF175&gt;BC175,BC175&lt;&gt;"",BF175&lt;&gt;"")</formula>
    </cfRule>
    <cfRule type="expression" priority="10" dxfId="5" stopIfTrue="1">
      <formula>AND(BF175=BC175,BC175&lt;&gt;"",BF175&lt;&gt;"")</formula>
    </cfRule>
    <cfRule type="expression" priority="11" dxfId="4" stopIfTrue="1">
      <formula>AND(BF175&lt;BC175,BC175&lt;&gt;"",BF175&lt;&gt;"")</formula>
    </cfRule>
  </conditionalFormatting>
  <conditionalFormatting sqref="BC179:BE179 BC175:BE175">
    <cfRule type="expression" priority="7" dxfId="1" stopIfTrue="1">
      <formula>AND(BF175&lt;&gt;"",ISBLANK(BC175))</formula>
    </cfRule>
    <cfRule type="expression" priority="8" dxfId="0" stopIfTrue="1">
      <formula>ISBLANK(BC175)</formula>
    </cfRule>
  </conditionalFormatting>
  <conditionalFormatting sqref="BF179:BG179 BF175:BG175">
    <cfRule type="expression" priority="5" dxfId="1" stopIfTrue="1">
      <formula>AND(BC175&lt;&gt;"",ISBLANK(BF175))</formula>
    </cfRule>
    <cfRule type="expression" priority="6" dxfId="0" stopIfTrue="1">
      <formula>ISBLANK(BF175)</formula>
    </cfRule>
  </conditionalFormatting>
  <dataValidations count="4">
    <dataValidation type="list" allowBlank="1" showInputMessage="1" showErrorMessage="1" sqref="BH187 BH175 BH179 BH151 BH155 BH139 BH135 B78:E81 B91:E94 B105:E108 B118:E121 BH127 BH131 BH143 BH191 BH195 BH167 BH159 BH163 BH171 BH199 BH203 BH147 BH183">
      <formula1>$W$21:$W$23</formula1>
    </dataValidation>
    <dataValidation type="whole" operator="greaterThanOrEqual" allowBlank="1" showErrorMessage="1" errorTitle="Fehler" error="Nur Zahlen eingeben!" sqref="BC183:BG183 BC179:BG179 BC175:BG175 BC151:BG151 BC155:BG155 BC139:BG139 BC135:BG135 BE35:BI69 AI14:AM15 X14:AB15 AW14:BA15 AI11:AM11 X11:AB11 AW11:BA11 BC127:BG127 BC131:BG131 AW124:BA125 X124:AB125 AZ96:BD96 BE95:BI95 BC143:BG143 BC191:BG191 BC195:BG195 BF167:BG167 BC167 BF171:BG171 BC171 BC199:BG199 BC159:BG159 BC203:BG203 BC163:BG163 BC147:BG147 BC187:BG187">
      <formula1>0</formula1>
    </dataValidation>
    <dataValidation type="whole" allowBlank="1" showInputMessage="1" showErrorMessage="1" errorTitle="Fehler" error="Nur Zahlen eingeben!" sqref="U124:U125">
      <formula1>1</formula1>
      <formula2>2</formula2>
    </dataValidation>
    <dataValidation type="list" allowBlank="1" showInputMessage="1" showErrorMessage="1" sqref="U11:V11 U14:V15">
      <formula1>$B$35:$B$36</formula1>
    </dataValidation>
  </dataValidations>
  <printOptions horizontalCentered="1"/>
  <pageMargins left="0.1968503937007874" right="0.1968503937007874" top="0.3937007874015748" bottom="0.3937007874015748" header="0.11811023622047245" footer="0"/>
  <pageSetup fitToHeight="3" fitToWidth="1" horizontalDpi="600" verticalDpi="600" orientation="portrait" paperSize="9" scale="66" r:id="rId4"/>
  <headerFooter alignWithMargins="0">
    <oddFooter xml:space="preserve">&amp;C                               &amp;R&amp;P von &amp;N </oddFooter>
  </headerFooter>
  <rowBreaks count="1" manualBreakCount="1">
    <brk id="95" max="66" man="1"/>
  </rowBreaks>
  <colBreaks count="1" manualBreakCount="1">
    <brk id="67" max="100" man="1"/>
  </colBreaks>
  <ignoredErrors>
    <ignoredError sqref="U14 X14 AI14 AW14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.00390625" style="0" bestFit="1" customWidth="1"/>
    <col min="3" max="3" width="6.00390625" style="0" bestFit="1" customWidth="1"/>
    <col min="4" max="5" width="3.28125" style="0" bestFit="1" customWidth="1"/>
    <col min="6" max="7" width="2.00390625" style="0" bestFit="1" customWidth="1"/>
    <col min="8" max="8" width="6.421875" style="0" bestFit="1" customWidth="1"/>
    <col min="9" max="9" width="3.7109375" style="0" bestFit="1" customWidth="1"/>
    <col min="10" max="10" width="2.00390625" style="0" bestFit="1" customWidth="1"/>
    <col min="11" max="11" width="6.00390625" style="0" bestFit="1" customWidth="1"/>
    <col min="12" max="14" width="3.00390625" style="0" bestFit="1" customWidth="1"/>
  </cols>
  <sheetData>
    <row r="1" spans="26:84" s="73" customFormat="1" ht="12.75">
      <c r="Z1" s="74"/>
      <c r="AA1" s="78"/>
      <c r="AB1" s="78"/>
      <c r="AC1" s="79"/>
      <c r="AD1" s="79"/>
      <c r="AE1" s="79"/>
      <c r="AF1" s="79"/>
      <c r="AG1" s="81"/>
      <c r="AH1" s="79"/>
      <c r="AI1" s="79"/>
      <c r="AJ1" s="79"/>
      <c r="AK1" s="79"/>
      <c r="AL1" s="79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5"/>
      <c r="CA1" s="75"/>
      <c r="CB1" s="75"/>
      <c r="CC1" s="75"/>
      <c r="CD1" s="75"/>
      <c r="CE1" s="75"/>
      <c r="CF1" s="75"/>
    </row>
    <row r="2" spans="1:84" s="73" customFormat="1" ht="12.75">
      <c r="A2" s="80"/>
      <c r="B2" s="80">
        <v>1</v>
      </c>
      <c r="C2" s="80">
        <v>2</v>
      </c>
      <c r="D2" s="80">
        <v>3</v>
      </c>
      <c r="E2" s="84">
        <v>4</v>
      </c>
      <c r="F2" s="84">
        <v>5</v>
      </c>
      <c r="G2" s="84">
        <v>6</v>
      </c>
      <c r="H2" s="84">
        <v>7</v>
      </c>
      <c r="I2" s="84">
        <v>8</v>
      </c>
      <c r="J2" s="84">
        <v>9</v>
      </c>
      <c r="K2" s="85">
        <v>10</v>
      </c>
      <c r="L2" s="86">
        <v>11</v>
      </c>
      <c r="M2" s="86">
        <v>12</v>
      </c>
      <c r="N2" s="84">
        <v>13</v>
      </c>
      <c r="Z2" s="74"/>
      <c r="AA2" s="78"/>
      <c r="AB2" s="78"/>
      <c r="AC2" s="79"/>
      <c r="AD2" s="79"/>
      <c r="AE2" s="79"/>
      <c r="AF2" s="79"/>
      <c r="AG2" s="81"/>
      <c r="AH2" s="79"/>
      <c r="AI2" s="79"/>
      <c r="AJ2" s="79"/>
      <c r="AK2" s="79"/>
      <c r="AL2" s="79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5"/>
      <c r="CA2" s="75"/>
      <c r="CB2" s="75"/>
      <c r="CC2" s="75"/>
      <c r="CD2" s="75"/>
      <c r="CE2" s="75"/>
      <c r="CF2" s="75"/>
    </row>
    <row r="3" spans="1:84" s="73" customFormat="1" ht="12.75">
      <c r="A3" s="84"/>
      <c r="B3" s="80"/>
      <c r="C3" s="80"/>
      <c r="D3" s="80"/>
      <c r="E3" s="80"/>
      <c r="F3" s="84" t="s">
        <v>41</v>
      </c>
      <c r="G3" s="84" t="s">
        <v>11</v>
      </c>
      <c r="H3" s="80" t="s">
        <v>42</v>
      </c>
      <c r="I3" s="80" t="s">
        <v>43</v>
      </c>
      <c r="J3" s="84"/>
      <c r="K3" s="80" t="s">
        <v>44</v>
      </c>
      <c r="L3" s="86"/>
      <c r="M3" s="86"/>
      <c r="N3" s="84"/>
      <c r="Z3" s="74"/>
      <c r="AA3" s="78"/>
      <c r="AB3" s="78"/>
      <c r="AC3" s="79"/>
      <c r="AD3" s="79"/>
      <c r="AE3" s="79"/>
      <c r="AF3" s="79"/>
      <c r="AG3" s="81"/>
      <c r="AH3" s="79"/>
      <c r="AI3" s="79"/>
      <c r="AJ3" s="79"/>
      <c r="AK3" s="79"/>
      <c r="AL3" s="79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5"/>
      <c r="CA3" s="75"/>
      <c r="CB3" s="75"/>
      <c r="CC3" s="75"/>
      <c r="CD3" s="75"/>
      <c r="CE3" s="75"/>
      <c r="CF3" s="75"/>
    </row>
    <row r="4" spans="1:84" s="73" customFormat="1" ht="12.75">
      <c r="A4" s="84">
        <v>1</v>
      </c>
      <c r="B4" s="80" t="e">
        <f>RANK(C4,$C$4:$C$8,1)</f>
        <v>#N/A</v>
      </c>
      <c r="C4" s="80" t="e">
        <f>D4+ROW()/1000</f>
        <v>#N/A</v>
      </c>
      <c r="D4" s="80" t="e">
        <f>RANK(J4,$J$4:$J$8)</f>
        <v>#N/A</v>
      </c>
      <c r="E4" s="84" t="str">
        <f>VLOOKUP(A4,Ergebniseingabe!$A$20:$V$23,2,0)</f>
        <v>SV Rosellen 1</v>
      </c>
      <c r="F4" s="84">
        <f>SUMPRODUCT((E4=Ergebniseingabe!$N$35:$AH$58)*(Ergebniseingabe!$BE$35:$BE$58))+SUMPRODUCT((E4=Ergebniseingabe!$AJ$35:$BD$58)*(Ergebniseingabe!$BG$35:$BG$58))</f>
        <v>0</v>
      </c>
      <c r="G4" s="84">
        <f>SUMPRODUCT((E4=Ergebniseingabe!$N$35:$AH$58)*(Ergebniseingabe!$BH$35:$BH$58))+SUMPRODUCT((E4=Ergebniseingabe!$AJ$35:$BD$58)*(Ergebniseingabe!$BE$35:$BE$58))</f>
        <v>0</v>
      </c>
      <c r="H4" s="84">
        <f>(SUMPRODUCT((E4=Ergebniseingabe!$N$35:$AH$58)*((Ergebniseingabe!$BE$35:$BE$58)&gt;(Ergebniseingabe!$BH$35:$BH$58)))+SUMPRODUCT((E4=Ergebniseingabe!$AJ$35:$BD$58)*((Ergebniseingabe!$BH$35:$BH$58)&gt;(Ergebniseingabe!$BE$35:$BE$58))))*3+SUMPRODUCT(((E4=Ergebniseingabe!$N$35:$AH$58)+(E4=Ergebniseingabe!$AJ$35:$BD$58))*((Ergebniseingabe!$BH$35:$BH$58)=(Ergebniseingabe!$BE$35:$BE$58))*NOT(ISBLANK(Ergebniseingabe!$BE$35:$BE$58)))</f>
        <v>0</v>
      </c>
      <c r="I4" s="85">
        <f>F4-G4</f>
        <v>0</v>
      </c>
      <c r="J4" s="84">
        <f>H4*100000+I4*1000+F4</f>
        <v>0</v>
      </c>
      <c r="K4" s="84">
        <f>SUMPRODUCT((Ergebniseingabe!$N$35:$AH$58=E4)*(Ergebniseingabe!$BE$35:$BE$58&lt;&gt;""))+SUMPRODUCT((Ergebniseingabe!$AJ$35:$BD$58=E4)*(Ergebniseingabe!$BH$35:$BH$58&lt;&gt;""))</f>
        <v>0</v>
      </c>
      <c r="L4" s="84">
        <f>SUMPRODUCT((Ergebniseingabe!$N$35:$AH$58=E4)*(Ergebniseingabe!$BE$35:$BE$58&gt;Ergebniseingabe!$BH$35:$BH$58))+SUMPRODUCT((Ergebniseingabe!$AJ$35:$BD$58=E4)*(Ergebniseingabe!$BE$35:$BE$58&lt;Ergebniseingabe!$BH$35:$BH$58))</f>
        <v>0</v>
      </c>
      <c r="M4" s="84">
        <f>SUMPRODUCT((Ergebniseingabe!$N$35:$BD$58=E4)*(Ergebniseingabe!$BE$35:$BE$58=Ergebniseingabe!$BH$35:$BH$58)*(Ergebniseingabe!$BE$35:$BE$58&lt;&gt;"")*(Ergebniseingabe!$BH$35:$BH$58&lt;&gt;""))</f>
        <v>0</v>
      </c>
      <c r="N4" s="84">
        <f>SUMPRODUCT((Ergebniseingabe!$N$35:$AH$58=E4)*(Ergebniseingabe!$BE$35:$BE$58&lt;Ergebniseingabe!$BH$35:$BH$58))+SUMPRODUCT((Ergebniseingabe!$AJ$35:$BD$58=E4)*(Ergebniseingabe!$BE$35:$BE$58&gt;Ergebniseingabe!$BH$35:$BH$58))</f>
        <v>0</v>
      </c>
      <c r="Z4" s="74"/>
      <c r="AA4" s="78"/>
      <c r="AB4" s="78"/>
      <c r="AC4" s="79"/>
      <c r="AD4" s="79"/>
      <c r="AE4" s="79"/>
      <c r="AF4" s="79"/>
      <c r="AG4" s="81"/>
      <c r="AH4" s="79"/>
      <c r="AI4" s="79"/>
      <c r="AJ4" s="79"/>
      <c r="AK4" s="79"/>
      <c r="AL4" s="79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5"/>
      <c r="CA4" s="75"/>
      <c r="CB4" s="75"/>
      <c r="CC4" s="75"/>
      <c r="CD4" s="75"/>
      <c r="CE4" s="75"/>
      <c r="CF4" s="75"/>
    </row>
    <row r="5" spans="1:84" s="73" customFormat="1" ht="12.75">
      <c r="A5" s="84">
        <v>2</v>
      </c>
      <c r="B5" s="80" t="e">
        <f>RANK(C5,$C$4:$C$8,1)</f>
        <v>#N/A</v>
      </c>
      <c r="C5" s="80" t="e">
        <f>D5+ROW()/1000</f>
        <v>#N/A</v>
      </c>
      <c r="D5" s="80" t="e">
        <f>RANK(J5,$J$4:$J$8)</f>
        <v>#N/A</v>
      </c>
      <c r="E5" s="84" t="str">
        <f>VLOOKUP(A5,Ergebniseingabe!$A$20:$V$23,2,0)</f>
        <v>SSV Berghausen</v>
      </c>
      <c r="F5" s="84">
        <f>SUMPRODUCT((E5=Ergebniseingabe!$N$35:$AH$58)*(Ergebniseingabe!$BE$35:$BE$58))+SUMPRODUCT((E5=Ergebniseingabe!$AJ$35:$BD$58)*(Ergebniseingabe!$BG$35:$BG$58))</f>
        <v>0</v>
      </c>
      <c r="G5" s="84">
        <f>SUMPRODUCT((E5=Ergebniseingabe!$N$35:$AH$58)*(Ergebniseingabe!$BH$35:$BH$58))+SUMPRODUCT((E5=Ergebniseingabe!$AJ$35:$BD$58)*(Ergebniseingabe!$BE$35:$BE$58))</f>
        <v>0</v>
      </c>
      <c r="H5" s="84">
        <f>(SUMPRODUCT((E5=Ergebniseingabe!$N$35:$AH$58)*((Ergebniseingabe!$BE$35:$BE$58)&gt;(Ergebniseingabe!$BH$35:$BH$58)))+SUMPRODUCT((E5=Ergebniseingabe!$AJ$35:$BD$58)*((Ergebniseingabe!$BH$35:$BH$58)&gt;(Ergebniseingabe!$BE$35:$BE$58))))*3+SUMPRODUCT(((E5=Ergebniseingabe!$N$35:$AH$58)+(E5=Ergebniseingabe!$AJ$35:$BD$58))*((Ergebniseingabe!$BH$35:$BH$58)=(Ergebniseingabe!$BE$35:$BE$58))*NOT(ISBLANK(Ergebniseingabe!$BE$35:$BE$58)))</f>
        <v>0</v>
      </c>
      <c r="I5" s="85">
        <f>F5-G5</f>
        <v>0</v>
      </c>
      <c r="J5" s="84">
        <f>H5*100000+I5*1000+F5</f>
        <v>0</v>
      </c>
      <c r="K5" s="84">
        <f>SUMPRODUCT((Ergebniseingabe!$N$35:$AH$58=E5)*(Ergebniseingabe!$BE$35:$BE$58&lt;&gt;""))+SUMPRODUCT((Ergebniseingabe!$AJ$35:$BD$58=E5)*(Ergebniseingabe!$BH$35:$BH$58&lt;&gt;""))</f>
        <v>0</v>
      </c>
      <c r="L5" s="84">
        <f>SUMPRODUCT((Ergebniseingabe!$N$35:$AH$58=E5)*(Ergebniseingabe!$BE$35:$BE$58&gt;Ergebniseingabe!$BH$35:$BH$58))+SUMPRODUCT((Ergebniseingabe!$AJ$35:$BD$58=E5)*(Ergebniseingabe!$BE$35:$BE$58&lt;Ergebniseingabe!$BH$35:$BH$58))</f>
        <v>0</v>
      </c>
      <c r="M5" s="84">
        <f>SUMPRODUCT((Ergebniseingabe!$N$35:$BD$58=E5)*(Ergebniseingabe!$BE$35:$BE$58=Ergebniseingabe!$BH$35:$BH$58)*(Ergebniseingabe!$BE$35:$BE$58&lt;&gt;"")*(Ergebniseingabe!$BH$35:$BH$58&lt;&gt;""))</f>
        <v>0</v>
      </c>
      <c r="N5" s="84">
        <f>SUMPRODUCT((Ergebniseingabe!$N$35:$AH$58=E5)*(Ergebniseingabe!$BE$35:$BE$58&lt;Ergebniseingabe!$BH$35:$BH$58))+SUMPRODUCT((Ergebniseingabe!$AJ$35:$BD$58=E5)*(Ergebniseingabe!$BE$35:$BE$58&gt;Ergebniseingabe!$BH$35:$BH$58))</f>
        <v>0</v>
      </c>
      <c r="Z5" s="74"/>
      <c r="AA5" s="78"/>
      <c r="AB5" s="78"/>
      <c r="AC5" s="79"/>
      <c r="AD5" s="79"/>
      <c r="AE5" s="79"/>
      <c r="AF5" s="79"/>
      <c r="AG5" s="81"/>
      <c r="AH5" s="79"/>
      <c r="AI5" s="79"/>
      <c r="AJ5" s="79"/>
      <c r="AK5" s="79"/>
      <c r="AL5" s="79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5"/>
      <c r="CA5" s="75"/>
      <c r="CB5" s="75"/>
      <c r="CC5" s="75"/>
      <c r="CD5" s="75"/>
      <c r="CE5" s="75"/>
      <c r="CF5" s="75"/>
    </row>
    <row r="6" spans="1:84" s="73" customFormat="1" ht="12.75">
      <c r="A6" s="84">
        <v>3</v>
      </c>
      <c r="B6" s="80" t="e">
        <f>RANK(C6,$C$4:$C$8,1)</f>
        <v>#N/A</v>
      </c>
      <c r="C6" s="80" t="e">
        <f>D6+ROW()/1000</f>
        <v>#N/A</v>
      </c>
      <c r="D6" s="80" t="e">
        <f>RANK(J6,$J$4:$J$8)</f>
        <v>#N/A</v>
      </c>
      <c r="E6" s="84" t="str">
        <f>VLOOKUP(A6,Ergebniseingabe!$A$20:$V$23,2,0)</f>
        <v>SuS 08 Krefeld</v>
      </c>
      <c r="F6" s="84">
        <f>SUMPRODUCT((E6=Ergebniseingabe!$N$35:$AH$58)*(Ergebniseingabe!$BE$35:$BE$58))+SUMPRODUCT((E6=Ergebniseingabe!$AJ$35:$BD$58)*(Ergebniseingabe!$BG$35:$BG$58))</f>
        <v>0</v>
      </c>
      <c r="G6" s="84">
        <f>SUMPRODUCT((E6=Ergebniseingabe!$N$35:$AH$58)*(Ergebniseingabe!$BH$35:$BH$58))+SUMPRODUCT((E6=Ergebniseingabe!$AJ$35:$BD$58)*(Ergebniseingabe!$BE$35:$BE$58))</f>
        <v>0</v>
      </c>
      <c r="H6" s="84">
        <f>(SUMPRODUCT((E6=Ergebniseingabe!$N$35:$AH$58)*((Ergebniseingabe!$BE$35:$BE$58)&gt;(Ergebniseingabe!$BH$35:$BH$58)))+SUMPRODUCT((E6=Ergebniseingabe!$AJ$35:$BD$58)*((Ergebniseingabe!$BH$35:$BH$58)&gt;(Ergebniseingabe!$BE$35:$BE$58))))*3+SUMPRODUCT(((E6=Ergebniseingabe!$N$35:$AH$58)+(E6=Ergebniseingabe!$AJ$35:$BD$58))*((Ergebniseingabe!$BH$35:$BH$58)=(Ergebniseingabe!$BE$35:$BE$58))*NOT(ISBLANK(Ergebniseingabe!$BE$35:$BE$58)))</f>
        <v>0</v>
      </c>
      <c r="I6" s="85">
        <f>F6-G6</f>
        <v>0</v>
      </c>
      <c r="J6" s="84">
        <f>H6*100000+I6*1000+F6</f>
        <v>0</v>
      </c>
      <c r="K6" s="84">
        <f>SUMPRODUCT((Ergebniseingabe!$N$35:$AH$58=E6)*(Ergebniseingabe!$BE$35:$BE$58&lt;&gt;""))+SUMPRODUCT((Ergebniseingabe!$AJ$35:$BD$58=E6)*(Ergebniseingabe!$BH$35:$BH$58&lt;&gt;""))</f>
        <v>0</v>
      </c>
      <c r="L6" s="84">
        <f>SUMPRODUCT((Ergebniseingabe!$N$35:$AH$58=E6)*(Ergebniseingabe!$BE$35:$BE$58&gt;Ergebniseingabe!$BH$35:$BH$58))+SUMPRODUCT((Ergebniseingabe!$AJ$35:$BD$58=E6)*(Ergebniseingabe!$BE$35:$BE$58&lt;Ergebniseingabe!$BH$35:$BH$58))</f>
        <v>0</v>
      </c>
      <c r="M6" s="84">
        <f>SUMPRODUCT((Ergebniseingabe!$N$35:$BD$58=E6)*(Ergebniseingabe!$BE$35:$BE$58=Ergebniseingabe!$BH$35:$BH$58)*(Ergebniseingabe!$BE$35:$BE$58&lt;&gt;"")*(Ergebniseingabe!$BH$35:$BH$58&lt;&gt;""))</f>
        <v>0</v>
      </c>
      <c r="N6" s="84">
        <f>SUMPRODUCT((Ergebniseingabe!$N$35:$AH$58=E6)*(Ergebniseingabe!$BE$35:$BE$58&lt;Ergebniseingabe!$BH$35:$BH$58))+SUMPRODUCT((Ergebniseingabe!$AJ$35:$BD$58=E6)*(Ergebniseingabe!$BE$35:$BE$58&gt;Ergebniseingabe!$BH$35:$BH$58))</f>
        <v>0</v>
      </c>
      <c r="Y6" s="74"/>
      <c r="AF6" s="74"/>
      <c r="AI6" s="78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5"/>
      <c r="CA6" s="75"/>
      <c r="CB6" s="75"/>
      <c r="CC6" s="75"/>
      <c r="CD6" s="75"/>
      <c r="CE6" s="75"/>
      <c r="CF6" s="75"/>
    </row>
    <row r="7" spans="1:84" s="73" customFormat="1" ht="12.75">
      <c r="A7" s="84">
        <v>4</v>
      </c>
      <c r="B7" s="80" t="e">
        <f>RANK(C7,$C$4:$C$8,1)</f>
        <v>#N/A</v>
      </c>
      <c r="C7" s="80" t="e">
        <f>D7+ROW()/1000</f>
        <v>#N/A</v>
      </c>
      <c r="D7" s="80" t="e">
        <f>RANK(J7,$J$4:$J$8)</f>
        <v>#N/A</v>
      </c>
      <c r="E7" s="84" t="str">
        <f>VLOOKUP(A7,Ergebniseingabe!$A$20:$V$23,2,0)</f>
        <v>Djk Viktoria Frechen </v>
      </c>
      <c r="F7" s="84">
        <f>SUMPRODUCT((E7=Ergebniseingabe!$N$35:$AH$58)*(Ergebniseingabe!$BE$35:$BE$58))+SUMPRODUCT((E7=Ergebniseingabe!$AJ$35:$BD$58)*(Ergebniseingabe!$BG$35:$BG$58))</f>
        <v>0</v>
      </c>
      <c r="G7" s="84">
        <f>SUMPRODUCT((E7=Ergebniseingabe!$N$35:$AH$58)*(Ergebniseingabe!$BH$35:$BH$58))+SUMPRODUCT((E7=Ergebniseingabe!$AJ$35:$BD$58)*(Ergebniseingabe!$BE$35:$BE$58))</f>
        <v>0</v>
      </c>
      <c r="H7" s="84">
        <f>(SUMPRODUCT((E7=Ergebniseingabe!$N$35:$AH$58)*((Ergebniseingabe!$BE$35:$BE$58)&gt;(Ergebniseingabe!$BH$35:$BH$58)))+SUMPRODUCT((E7=Ergebniseingabe!$AJ$35:$BD$58)*((Ergebniseingabe!$BH$35:$BH$58)&gt;(Ergebniseingabe!$BE$35:$BE$58))))*3+SUMPRODUCT(((E7=Ergebniseingabe!$N$35:$AH$58)+(E7=Ergebniseingabe!$AJ$35:$BD$58))*((Ergebniseingabe!$BH$35:$BH$58)=(Ergebniseingabe!$BE$35:$BE$58))*NOT(ISBLANK(Ergebniseingabe!$BE$35:$BE$58)))</f>
        <v>0</v>
      </c>
      <c r="I7" s="85">
        <f>F7-G7</f>
        <v>0</v>
      </c>
      <c r="J7" s="84">
        <f>H7*100000+I7*1000+F7</f>
        <v>0</v>
      </c>
      <c r="K7" s="84">
        <f>SUMPRODUCT((Ergebniseingabe!$N$35:$AH$58=E7)*(Ergebniseingabe!$BE$35:$BE$58&lt;&gt;""))+SUMPRODUCT((Ergebniseingabe!$AJ$35:$BD$58=E7)*(Ergebniseingabe!$BH$35:$BH$58&lt;&gt;""))</f>
        <v>0</v>
      </c>
      <c r="L7" s="84">
        <f>SUMPRODUCT((Ergebniseingabe!$N$35:$AH$58=E7)*(Ergebniseingabe!$BE$35:$BE$58&gt;Ergebniseingabe!$BH$35:$BH$58))+SUMPRODUCT((Ergebniseingabe!$AJ$35:$BD$58=E7)*(Ergebniseingabe!$BE$35:$BE$58&lt;Ergebniseingabe!$BH$35:$BH$58))</f>
        <v>0</v>
      </c>
      <c r="M7" s="84">
        <f>SUMPRODUCT((Ergebniseingabe!$N$35:$BD$58=E7)*(Ergebniseingabe!$BE$35:$BE$58=Ergebniseingabe!$BH$35:$BH$58)*(Ergebniseingabe!$BE$35:$BE$58&lt;&gt;"")*(Ergebniseingabe!$BH$35:$BH$58&lt;&gt;""))</f>
        <v>0</v>
      </c>
      <c r="N7" s="84">
        <f>SUMPRODUCT((Ergebniseingabe!$N$35:$AH$58=E7)*(Ergebniseingabe!$BE$35:$BE$58&lt;Ergebniseingabe!$BH$35:$BH$58))+SUMPRODUCT((Ergebniseingabe!$AJ$35:$BD$58=E7)*(Ergebniseingabe!$BE$35:$BE$58&gt;Ergebniseingabe!$BH$35:$BH$58))</f>
        <v>0</v>
      </c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5"/>
      <c r="CA7" s="75"/>
      <c r="CB7" s="75"/>
      <c r="CC7" s="75"/>
      <c r="CD7" s="75"/>
      <c r="CE7" s="75"/>
      <c r="CF7" s="75"/>
    </row>
    <row r="8" spans="1:84" s="73" customFormat="1" ht="12.75">
      <c r="A8" s="84">
        <v>5</v>
      </c>
      <c r="B8" s="80" t="e">
        <f>RANK(C8,$C$4:$C$8,1)</f>
        <v>#N/A</v>
      </c>
      <c r="C8" s="80" t="e">
        <f>D8+ROW()/1000</f>
        <v>#N/A</v>
      </c>
      <c r="D8" s="80" t="e">
        <f>RANK(J8,$J$4:$J$8)</f>
        <v>#N/A</v>
      </c>
      <c r="E8" s="84" t="e">
        <f>VLOOKUP(A8,Ergebniseingabe!$A$20:$V$23,2,0)</f>
        <v>#N/A</v>
      </c>
      <c r="F8" s="84" t="e">
        <f>SUMPRODUCT((E8=Ergebniseingabe!$N$35:$AH$58)*(Ergebniseingabe!$BE$35:$BE$58))+SUMPRODUCT((E8=Ergebniseingabe!$AJ$35:$BD$58)*(Ergebniseingabe!$BG$35:$BG$58))</f>
        <v>#N/A</v>
      </c>
      <c r="G8" s="84" t="e">
        <f>SUMPRODUCT((E8=Ergebniseingabe!$N$35:$AH$58)*(Ergebniseingabe!$BH$35:$BH$58))+SUMPRODUCT((E8=Ergebniseingabe!$AJ$35:$BD$58)*(Ergebniseingabe!$BE$35:$BE$58))</f>
        <v>#N/A</v>
      </c>
      <c r="H8" s="84" t="e">
        <f>(SUMPRODUCT((E8=Ergebniseingabe!$N$35:$AH$58)*((Ergebniseingabe!$BE$35:$BE$58)&gt;(Ergebniseingabe!$BH$35:$BH$58)))+SUMPRODUCT((E8=Ergebniseingabe!$AJ$35:$BD$58)*((Ergebniseingabe!$BH$35:$BH$58)&gt;(Ergebniseingabe!$BE$35:$BE$58))))*3+SUMPRODUCT(((E8=Ergebniseingabe!$N$35:$AH$58)+(E8=Ergebniseingabe!$AJ$35:$BD$58))*((Ergebniseingabe!$BH$35:$BH$58)=(Ergebniseingabe!$BE$35:$BE$58))*NOT(ISBLANK(Ergebniseingabe!$BE$35:$BE$58)))</f>
        <v>#N/A</v>
      </c>
      <c r="I8" s="85" t="e">
        <f>F8-G8</f>
        <v>#N/A</v>
      </c>
      <c r="J8" s="84" t="e">
        <f>H8*100000+I8*1000+F8</f>
        <v>#N/A</v>
      </c>
      <c r="K8" s="84" t="e">
        <f>SUMPRODUCT((Ergebniseingabe!$N$35:$AH$58=E8)*(Ergebniseingabe!$BE$35:$BE$58&lt;&gt;""))+SUMPRODUCT((Ergebniseingabe!$AJ$35:$BD$58=E8)*(Ergebniseingabe!$BH$35:$BH$58&lt;&gt;""))</f>
        <v>#N/A</v>
      </c>
      <c r="L8" s="84" t="e">
        <f>SUMPRODUCT((Ergebniseingabe!$N$35:$AH$58=E8)*(Ergebniseingabe!$BE$35:$BE$58&gt;Ergebniseingabe!$BH$35:$BH$58))+SUMPRODUCT((Ergebniseingabe!$AJ$35:$BD$58=E8)*(Ergebniseingabe!$BE$35:$BE$58&lt;Ergebniseingabe!$BH$35:$BH$58))</f>
        <v>#N/A</v>
      </c>
      <c r="M8" s="84" t="e">
        <f>SUMPRODUCT((Ergebniseingabe!$N$35:$BD$58=E8)*(Ergebniseingabe!$BE$35:$BE$58=Ergebniseingabe!$BH$35:$BH$58)*(Ergebniseingabe!$BE$35:$BE$58&lt;&gt;"")*(Ergebniseingabe!$BH$35:$BH$58&lt;&gt;""))</f>
        <v>#N/A</v>
      </c>
      <c r="N8" s="84" t="e">
        <f>SUMPRODUCT((Ergebniseingabe!$N$35:$AH$58=E8)*(Ergebniseingabe!$BE$35:$BE$58&lt;Ergebniseingabe!$BH$35:$BH$58))+SUMPRODUCT((Ergebniseingabe!$AJ$35:$BD$58=E8)*(Ergebniseingabe!$BE$35:$BE$58&gt;Ergebniseingabe!$BH$35:$BH$58))</f>
        <v>#N/A</v>
      </c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5"/>
      <c r="CA8" s="75"/>
      <c r="CB8" s="75"/>
      <c r="CC8" s="75"/>
      <c r="CD8" s="75"/>
      <c r="CE8" s="75"/>
      <c r="CF8" s="75"/>
    </row>
    <row r="9" spans="1:84" s="73" customFormat="1" ht="12.75">
      <c r="A9" s="80">
        <f>COUNT((A4:A8))*(COUNT(A4:A8)-1)</f>
        <v>20</v>
      </c>
      <c r="B9" s="80"/>
      <c r="C9" s="80"/>
      <c r="D9" s="80">
        <f>COUNTIF($D$4:$D$8,1)</f>
        <v>0</v>
      </c>
      <c r="E9" s="80"/>
      <c r="F9" s="80"/>
      <c r="G9" s="80"/>
      <c r="H9" s="80"/>
      <c r="I9" s="80"/>
      <c r="J9" s="80"/>
      <c r="K9" s="80" t="e">
        <f>SUM(K4:K8)</f>
        <v>#N/A</v>
      </c>
      <c r="L9" s="86"/>
      <c r="M9" s="86"/>
      <c r="N9" s="8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5"/>
      <c r="CA9" s="75"/>
      <c r="CB9" s="75"/>
      <c r="CC9" s="75"/>
      <c r="CD9" s="75"/>
      <c r="CE9" s="75"/>
      <c r="CF9" s="75"/>
    </row>
    <row r="10" spans="1:84" s="73" customFormat="1" ht="12.75">
      <c r="A10" s="84"/>
      <c r="B10" s="84"/>
      <c r="C10" s="84"/>
      <c r="D10" s="80">
        <f>COUNTIF($D$4:$D$8,2)</f>
        <v>0</v>
      </c>
      <c r="E10" s="84"/>
      <c r="F10" s="84"/>
      <c r="G10" s="84"/>
      <c r="H10" s="84"/>
      <c r="I10" s="84"/>
      <c r="J10" s="84"/>
      <c r="K10" s="84"/>
      <c r="L10" s="86"/>
      <c r="M10" s="86"/>
      <c r="N10" s="8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5"/>
      <c r="CA10" s="75"/>
      <c r="CB10" s="75"/>
      <c r="CC10" s="75"/>
      <c r="CD10" s="75"/>
      <c r="CE10" s="75"/>
      <c r="CF10" s="75"/>
    </row>
    <row r="11" spans="1:84" s="73" customFormat="1" ht="12.7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6"/>
      <c r="M11" s="86"/>
      <c r="N11" s="8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5"/>
      <c r="CA11" s="75"/>
      <c r="CB11" s="75"/>
      <c r="CC11" s="75"/>
      <c r="CD11" s="75"/>
      <c r="CE11" s="75"/>
      <c r="CF11" s="75"/>
    </row>
    <row r="12" spans="1:84" s="73" customFormat="1" ht="12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6"/>
      <c r="M12" s="86"/>
      <c r="N12" s="8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5"/>
      <c r="CA12" s="75"/>
      <c r="CB12" s="75"/>
      <c r="CC12" s="75"/>
      <c r="CD12" s="75"/>
      <c r="CE12" s="75"/>
      <c r="CF12" s="75"/>
    </row>
    <row r="13" spans="1:84" s="73" customFormat="1" ht="12.75">
      <c r="A13" s="84">
        <v>1</v>
      </c>
      <c r="B13" s="80" t="e">
        <f>RANK(C13,$C$13:$C$17,1)</f>
        <v>#N/A</v>
      </c>
      <c r="C13" s="80" t="e">
        <f>D13+ROW()/1000</f>
        <v>#N/A</v>
      </c>
      <c r="D13" s="80" t="e">
        <f>RANK(J13,$J$13:$J$17)</f>
        <v>#N/A</v>
      </c>
      <c r="E13" s="84" t="str">
        <f>VLOOKUP(A13,Ergebniseingabe!$Z$20:$AU$23,2,0)</f>
        <v>SG Orken-Noithausen</v>
      </c>
      <c r="F13" s="84">
        <f>SUMPRODUCT((E13=Ergebniseingabe!$N$35:$AH$58)*(Ergebniseingabe!$BE$35:$BE$58))+SUMPRODUCT((E13=Ergebniseingabe!$AJ$35:$BD$58)*(Ergebniseingabe!$BG$35:$BG$58))</f>
        <v>0</v>
      </c>
      <c r="G13" s="84">
        <f>SUMPRODUCT((E13=Ergebniseingabe!$N$35:$AH$58)*(Ergebniseingabe!$BH$35:$BH$58))+SUMPRODUCT((E13=Ergebniseingabe!$AJ$35:$BD$58)*(Ergebniseingabe!$BE$35:$BE$58))</f>
        <v>0</v>
      </c>
      <c r="H13" s="84">
        <f>(SUMPRODUCT((E13=Ergebniseingabe!$N$35:$AH$58)*((Ergebniseingabe!$BE$35:$BE$58)&gt;(Ergebniseingabe!$BH$35:$BH$58)))+SUMPRODUCT((E13=Ergebniseingabe!$AJ$35:$BD$58)*((Ergebniseingabe!$BH$35:$BH$58)&gt;(Ergebniseingabe!$BE$35:$BE$58))))*3+SUMPRODUCT(((E13=Ergebniseingabe!$N$35:$AH$58)+(E13=Ergebniseingabe!$AJ$35:$BD$58))*((Ergebniseingabe!$BH$35:$BH$58)=(Ergebniseingabe!$BE$35:$BE$58))*NOT(ISBLANK(Ergebniseingabe!$BE$35:$BE$58)))</f>
        <v>0</v>
      </c>
      <c r="I13" s="85">
        <f>F13-G13</f>
        <v>0</v>
      </c>
      <c r="J13" s="84">
        <f>H13*100000+I13*1000+F13</f>
        <v>0</v>
      </c>
      <c r="K13" s="84">
        <f>SUMPRODUCT((Ergebniseingabe!$N$35:$AH$58=E13)*(Ergebniseingabe!$BE$35:$BE$58&lt;&gt;""))+SUMPRODUCT((Ergebniseingabe!$AJ$35:$BD$58=E13)*(Ergebniseingabe!$BH$35:$BH$58&lt;&gt;""))</f>
        <v>0</v>
      </c>
      <c r="L13" s="84">
        <f>SUMPRODUCT((Ergebniseingabe!$N$35:$AH$58=E13)*(Ergebniseingabe!$BE$35:$BE$58&gt;Ergebniseingabe!$BH$35:$BH$58))+SUMPRODUCT((Ergebniseingabe!$AJ$35:$BD$58=E13)*(Ergebniseingabe!$BE$35:$BE$58&lt;Ergebniseingabe!$BH$35:$BH$58))</f>
        <v>0</v>
      </c>
      <c r="M13" s="84">
        <f>SUMPRODUCT((Ergebniseingabe!$N$35:$BD$58=E13)*(Ergebniseingabe!$BE$35:$BE$58=Ergebniseingabe!$BH$35:$BH$58)*(Ergebniseingabe!$BE$35:$BE$58&lt;&gt;"")*(Ergebniseingabe!$BH$35:$BH$58&lt;&gt;""))</f>
        <v>0</v>
      </c>
      <c r="N13" s="84">
        <f>SUMPRODUCT((Ergebniseingabe!$N$35:$AH$58=E13)*(Ergebniseingabe!$BE$35:$BE$58&lt;Ergebniseingabe!$BH$35:$BH$58))+SUMPRODUCT((Ergebniseingabe!$AJ$35:$BD$58=E13)*(Ergebniseingabe!$BE$35:$BE$58&gt;Ergebniseingabe!$BH$35:$BH$58))</f>
        <v>0</v>
      </c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5"/>
      <c r="CA13" s="75"/>
      <c r="CB13" s="75"/>
      <c r="CC13" s="75"/>
      <c r="CD13" s="75"/>
      <c r="CE13" s="75"/>
      <c r="CF13" s="75"/>
    </row>
    <row r="14" spans="1:84" s="73" customFormat="1" ht="12.75">
      <c r="A14" s="84">
        <v>2</v>
      </c>
      <c r="B14" s="80" t="e">
        <f>RANK(C14,$C$13:$C$17,1)</f>
        <v>#N/A</v>
      </c>
      <c r="C14" s="80" t="e">
        <f>D14+ROW()/1000</f>
        <v>#N/A</v>
      </c>
      <c r="D14" s="80" t="e">
        <f>RANK(J14,$J$13:$J$17)</f>
        <v>#N/A</v>
      </c>
      <c r="E14" s="84" t="str">
        <f>VLOOKUP(A14,Ergebniseingabe!$Z$20:$AU$23,2,0)</f>
        <v>SF Neersbroich</v>
      </c>
      <c r="F14" s="84">
        <f>SUMPRODUCT((E14=Ergebniseingabe!$N$35:$AH$58)*(Ergebniseingabe!$BE$35:$BE$58))+SUMPRODUCT((E14=Ergebniseingabe!$AJ$35:$BD$58)*(Ergebniseingabe!$BG$35:$BG$58))</f>
        <v>0</v>
      </c>
      <c r="G14" s="84">
        <f>SUMPRODUCT((E14=Ergebniseingabe!$N$35:$AH$58)*(Ergebniseingabe!$BH$35:$BH$58))+SUMPRODUCT((E14=Ergebniseingabe!$AJ$35:$BD$58)*(Ergebniseingabe!$BE$35:$BE$58))</f>
        <v>0</v>
      </c>
      <c r="H14" s="84">
        <f>(SUMPRODUCT((E14=Ergebniseingabe!$N$35:$AH$58)*((Ergebniseingabe!$BE$35:$BE$58)&gt;(Ergebniseingabe!$BH$35:$BH$58)))+SUMPRODUCT((E14=Ergebniseingabe!$AJ$35:$BD$58)*((Ergebniseingabe!$BH$35:$BH$58)&gt;(Ergebniseingabe!$BE$35:$BE$58))))*3+SUMPRODUCT(((E14=Ergebniseingabe!$N$35:$AH$58)+(E14=Ergebniseingabe!$AJ$35:$BD$58))*((Ergebniseingabe!$BH$35:$BH$58)=(Ergebniseingabe!$BE$35:$BE$58))*NOT(ISBLANK(Ergebniseingabe!$BE$35:$BE$58)))</f>
        <v>0</v>
      </c>
      <c r="I14" s="85">
        <f>F14-G14</f>
        <v>0</v>
      </c>
      <c r="J14" s="84">
        <f>H14*100000+I14*1000+F14</f>
        <v>0</v>
      </c>
      <c r="K14" s="84">
        <f>SUMPRODUCT((Ergebniseingabe!$N$35:$AH$58=E14)*(Ergebniseingabe!$BE$35:$BE$58&lt;&gt;""))+SUMPRODUCT((Ergebniseingabe!$AJ$35:$BD$58=E14)*(Ergebniseingabe!$BH$35:$BH$58&lt;&gt;""))</f>
        <v>0</v>
      </c>
      <c r="L14" s="84">
        <f>SUMPRODUCT((Ergebniseingabe!$N$35:$AH$58=E14)*(Ergebniseingabe!$BE$35:$BE$58&gt;Ergebniseingabe!$BH$35:$BH$58))+SUMPRODUCT((Ergebniseingabe!$AJ$35:$BD$58=E14)*(Ergebniseingabe!$BE$35:$BE$58&lt;Ergebniseingabe!$BH$35:$BH$58))</f>
        <v>0</v>
      </c>
      <c r="M14" s="84">
        <f>SUMPRODUCT((Ergebniseingabe!$N$35:$BD$58=E14)*(Ergebniseingabe!$BE$35:$BE$58=Ergebniseingabe!$BH$35:$BH$58)*(Ergebniseingabe!$BE$35:$BE$58&lt;&gt;"")*(Ergebniseingabe!$BH$35:$BH$58&lt;&gt;""))</f>
        <v>0</v>
      </c>
      <c r="N14" s="84">
        <f>SUMPRODUCT((Ergebniseingabe!$N$35:$AH$58=E14)*(Ergebniseingabe!$BE$35:$BE$58&lt;Ergebniseingabe!$BH$35:$BH$58))+SUMPRODUCT((Ergebniseingabe!$AJ$35:$BD$58=E14)*(Ergebniseingabe!$BE$35:$BE$58&gt;Ergebniseingabe!$BH$35:$BH$58))</f>
        <v>0</v>
      </c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  <c r="CA14" s="75"/>
      <c r="CB14" s="75"/>
      <c r="CC14" s="75"/>
      <c r="CD14" s="75"/>
      <c r="CE14" s="75"/>
      <c r="CF14" s="75"/>
    </row>
    <row r="15" spans="1:84" s="73" customFormat="1" ht="12.75">
      <c r="A15" s="84">
        <v>3</v>
      </c>
      <c r="B15" s="80" t="e">
        <f>RANK(C15,$C$13:$C$17,1)</f>
        <v>#N/A</v>
      </c>
      <c r="C15" s="80" t="e">
        <f>D15+ROW()/1000</f>
        <v>#N/A</v>
      </c>
      <c r="D15" s="80" t="e">
        <f>RANK(J15,$J$13:$J$17)</f>
        <v>#N/A</v>
      </c>
      <c r="E15" s="84" t="str">
        <f>VLOOKUP(A15,Ergebniseingabe!$Z$20:$AU$23,2,0)</f>
        <v>SG Romm./Gilbach</v>
      </c>
      <c r="F15" s="84">
        <f>SUMPRODUCT((E15=Ergebniseingabe!$N$35:$AH$58)*(Ergebniseingabe!$BE$35:$BE$58))+SUMPRODUCT((E15=Ergebniseingabe!$AJ$35:$BD$58)*(Ergebniseingabe!$BG$35:$BG$58))</f>
        <v>0</v>
      </c>
      <c r="G15" s="84">
        <f>SUMPRODUCT((E15=Ergebniseingabe!$N$35:$AH$58)*(Ergebniseingabe!$BH$35:$BH$58))+SUMPRODUCT((E15=Ergebniseingabe!$AJ$35:$BD$58)*(Ergebniseingabe!$BE$35:$BE$58))</f>
        <v>0</v>
      </c>
      <c r="H15" s="84">
        <f>(SUMPRODUCT((E15=Ergebniseingabe!$N$35:$AH$58)*((Ergebniseingabe!$BE$35:$BE$58)&gt;(Ergebniseingabe!$BH$35:$BH$58)))+SUMPRODUCT((E15=Ergebniseingabe!$AJ$35:$BD$58)*((Ergebniseingabe!$BH$35:$BH$58)&gt;(Ergebniseingabe!$BE$35:$BE$58))))*3+SUMPRODUCT(((E15=Ergebniseingabe!$N$35:$AH$58)+(E15=Ergebniseingabe!$AJ$35:$BD$58))*((Ergebniseingabe!$BH$35:$BH$58)=(Ergebniseingabe!$BE$35:$BE$58))*NOT(ISBLANK(Ergebniseingabe!$BE$35:$BE$58)))</f>
        <v>0</v>
      </c>
      <c r="I15" s="85">
        <f>F15-G15</f>
        <v>0</v>
      </c>
      <c r="J15" s="84">
        <f>H15*100000+I15*1000+F15</f>
        <v>0</v>
      </c>
      <c r="K15" s="84">
        <f>SUMPRODUCT((Ergebniseingabe!$N$35:$AH$58=E15)*(Ergebniseingabe!$BE$35:$BE$58&lt;&gt;""))+SUMPRODUCT((Ergebniseingabe!$AJ$35:$BD$58=E15)*(Ergebniseingabe!$BH$35:$BH$58&lt;&gt;""))</f>
        <v>0</v>
      </c>
      <c r="L15" s="84">
        <f>SUMPRODUCT((Ergebniseingabe!$N$35:$AH$58=E15)*(Ergebniseingabe!$BE$35:$BE$58&gt;Ergebniseingabe!$BH$35:$BH$58))+SUMPRODUCT((Ergebniseingabe!$AJ$35:$BD$58=E15)*(Ergebniseingabe!$BE$35:$BE$58&lt;Ergebniseingabe!$BH$35:$BH$58))</f>
        <v>0</v>
      </c>
      <c r="M15" s="84">
        <f>SUMPRODUCT((Ergebniseingabe!$N$35:$BD$58=E15)*(Ergebniseingabe!$BE$35:$BE$58=Ergebniseingabe!$BH$35:$BH$58)*(Ergebniseingabe!$BE$35:$BE$58&lt;&gt;"")*(Ergebniseingabe!$BH$35:$BH$58&lt;&gt;""))</f>
        <v>0</v>
      </c>
      <c r="N15" s="84">
        <f>SUMPRODUCT((Ergebniseingabe!$N$35:$AH$58=E15)*(Ergebniseingabe!$BE$35:$BE$58&lt;Ergebniseingabe!$BH$35:$BH$58))+SUMPRODUCT((Ergebniseingabe!$AJ$35:$BD$58=E15)*(Ergebniseingabe!$BE$35:$BE$58&gt;Ergebniseingabe!$BH$35:$BH$58))</f>
        <v>0</v>
      </c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5"/>
      <c r="CA15" s="75"/>
      <c r="CB15" s="75"/>
      <c r="CC15" s="75"/>
      <c r="CD15" s="75"/>
      <c r="CE15" s="75"/>
      <c r="CF15" s="75"/>
    </row>
    <row r="16" spans="1:84" s="73" customFormat="1" ht="12.75">
      <c r="A16" s="84">
        <v>4</v>
      </c>
      <c r="B16" s="80" t="e">
        <f>RANK(C16,$C$13:$C$17,1)</f>
        <v>#N/A</v>
      </c>
      <c r="C16" s="80" t="e">
        <f>D16+ROW()/1000</f>
        <v>#N/A</v>
      </c>
      <c r="D16" s="80" t="e">
        <f>RANK(J16,$J$13:$J$17)</f>
        <v>#N/A</v>
      </c>
      <c r="E16" s="84" t="str">
        <f>VLOOKUP(A16,Ergebniseingabe!$Z$20:$AU$23,2,0)</f>
        <v>FC Fortuna Köln</v>
      </c>
      <c r="F16" s="84">
        <f>SUMPRODUCT((E16=Ergebniseingabe!$N$35:$AH$58)*(Ergebniseingabe!$BE$35:$BE$58))+SUMPRODUCT((E16=Ergebniseingabe!$AJ$35:$BD$58)*(Ergebniseingabe!$BG$35:$BG$58))</f>
        <v>0</v>
      </c>
      <c r="G16" s="84">
        <f>SUMPRODUCT((E16=Ergebniseingabe!$N$35:$AH$58)*(Ergebniseingabe!$BH$35:$BH$58))+SUMPRODUCT((E16=Ergebniseingabe!$AJ$35:$BD$58)*(Ergebniseingabe!$BE$35:$BE$58))</f>
        <v>0</v>
      </c>
      <c r="H16" s="84">
        <f>(SUMPRODUCT((E16=Ergebniseingabe!$N$35:$AH$58)*((Ergebniseingabe!$BE$35:$BE$58)&gt;(Ergebniseingabe!$BH$35:$BH$58)))+SUMPRODUCT((E16=Ergebniseingabe!$AJ$35:$BD$58)*((Ergebniseingabe!$BH$35:$BH$58)&gt;(Ergebniseingabe!$BE$35:$BE$58))))*3+SUMPRODUCT(((E16=Ergebniseingabe!$N$35:$AH$58)+(E16=Ergebniseingabe!$AJ$35:$BD$58))*((Ergebniseingabe!$BH$35:$BH$58)=(Ergebniseingabe!$BE$35:$BE$58))*NOT(ISBLANK(Ergebniseingabe!$BE$35:$BE$58)))</f>
        <v>0</v>
      </c>
      <c r="I16" s="85">
        <f>F16-G16</f>
        <v>0</v>
      </c>
      <c r="J16" s="84">
        <f>H16*100000+I16*1000+F16</f>
        <v>0</v>
      </c>
      <c r="K16" s="84">
        <f>SUMPRODUCT((Ergebniseingabe!$N$35:$AH$58=E16)*(Ergebniseingabe!$BE$35:$BE$58&lt;&gt;""))+SUMPRODUCT((Ergebniseingabe!$AJ$35:$BD$58=E16)*(Ergebniseingabe!$BH$35:$BH$58&lt;&gt;""))</f>
        <v>0</v>
      </c>
      <c r="L16" s="84">
        <f>SUMPRODUCT((Ergebniseingabe!$N$35:$AH$58=E16)*(Ergebniseingabe!$BE$35:$BE$58&gt;Ergebniseingabe!$BH$35:$BH$58))+SUMPRODUCT((Ergebniseingabe!$AJ$35:$BD$58=E16)*(Ergebniseingabe!$BE$35:$BE$58&lt;Ergebniseingabe!$BH$35:$BH$58))</f>
        <v>0</v>
      </c>
      <c r="M16" s="84">
        <f>SUMPRODUCT((Ergebniseingabe!$N$35:$BD$58=E16)*(Ergebniseingabe!$BE$35:$BE$58=Ergebniseingabe!$BH$35:$BH$58)*(Ergebniseingabe!$BE$35:$BE$58&lt;&gt;"")*(Ergebniseingabe!$BH$35:$BH$58&lt;&gt;""))</f>
        <v>0</v>
      </c>
      <c r="N16" s="84">
        <f>SUMPRODUCT((Ergebniseingabe!$N$35:$AH$58=E16)*(Ergebniseingabe!$BE$35:$BE$58&lt;Ergebniseingabe!$BH$35:$BH$58))+SUMPRODUCT((Ergebniseingabe!$AJ$35:$BD$58=E16)*(Ergebniseingabe!$BE$35:$BE$58&gt;Ergebniseingabe!$BH$35:$BH$58))</f>
        <v>0</v>
      </c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  <c r="CA16" s="75"/>
      <c r="CB16" s="75"/>
      <c r="CC16" s="75"/>
      <c r="CD16" s="75"/>
      <c r="CE16" s="75"/>
      <c r="CF16" s="75"/>
    </row>
    <row r="17" spans="1:84" s="73" customFormat="1" ht="12.75">
      <c r="A17" s="84">
        <v>5</v>
      </c>
      <c r="B17" s="80" t="e">
        <f>RANK(C17,$C$13:$C$17,1)</f>
        <v>#N/A</v>
      </c>
      <c r="C17" s="80" t="e">
        <f>D17+ROW()/1000</f>
        <v>#N/A</v>
      </c>
      <c r="D17" s="80" t="e">
        <f>RANK(J17,$J$13:$J$17)</f>
        <v>#N/A</v>
      </c>
      <c r="E17" s="84" t="e">
        <f>VLOOKUP(A17,Ergebniseingabe!$Z$20:$AU$23,2,0)</f>
        <v>#N/A</v>
      </c>
      <c r="F17" s="84" t="e">
        <f>SUMPRODUCT((E17=Ergebniseingabe!$N$35:$AH$58)*(Ergebniseingabe!$BE$35:$BE$58))+SUMPRODUCT((E17=Ergebniseingabe!$AJ$35:$BD$58)*(Ergebniseingabe!$BG$35:$BG$58))</f>
        <v>#N/A</v>
      </c>
      <c r="G17" s="84" t="e">
        <f>SUMPRODUCT((E17=Ergebniseingabe!$N$35:$AH$58)*(Ergebniseingabe!$BH$35:$BH$58))+SUMPRODUCT((E17=Ergebniseingabe!$AJ$35:$BD$58)*(Ergebniseingabe!$BE$35:$BE$58))</f>
        <v>#N/A</v>
      </c>
      <c r="H17" s="84" t="e">
        <f>(SUMPRODUCT((E17=Ergebniseingabe!$N$35:$AH$58)*((Ergebniseingabe!$BE$35:$BE$58)&gt;(Ergebniseingabe!$BH$35:$BH$58)))+SUMPRODUCT((E17=Ergebniseingabe!$AJ$35:$BD$58)*((Ergebniseingabe!$BH$35:$BH$58)&gt;(Ergebniseingabe!$BE$35:$BE$58))))*3+SUMPRODUCT(((E17=Ergebniseingabe!$N$35:$AH$58)+(E17=Ergebniseingabe!$AJ$35:$BD$58))*((Ergebniseingabe!$BH$35:$BH$58)=(Ergebniseingabe!$BE$35:$BE$58))*NOT(ISBLANK(Ergebniseingabe!$BE$35:$BE$58)))</f>
        <v>#N/A</v>
      </c>
      <c r="I17" s="85" t="e">
        <f>F17-G17</f>
        <v>#N/A</v>
      </c>
      <c r="J17" s="84" t="e">
        <f>H17*100000+I17*1000+F17</f>
        <v>#N/A</v>
      </c>
      <c r="K17" s="84" t="e">
        <f>SUMPRODUCT((Ergebniseingabe!$N$35:$AH$58=E17)*(Ergebniseingabe!$BE$35:$BE$58&lt;&gt;""))+SUMPRODUCT((Ergebniseingabe!$AJ$35:$BD$58=E17)*(Ergebniseingabe!$BH$35:$BH$58&lt;&gt;""))</f>
        <v>#N/A</v>
      </c>
      <c r="L17" s="84" t="e">
        <f>SUMPRODUCT((Ergebniseingabe!$N$35:$AH$58=E17)*(Ergebniseingabe!$BE$35:$BE$58&gt;Ergebniseingabe!$BH$35:$BH$58))+SUMPRODUCT((Ergebniseingabe!$AJ$35:$BD$58=E17)*(Ergebniseingabe!$BE$35:$BE$58&lt;Ergebniseingabe!$BH$35:$BH$58))</f>
        <v>#N/A</v>
      </c>
      <c r="M17" s="84" t="e">
        <f>SUMPRODUCT((Ergebniseingabe!$N$35:$BD$58=E17)*(Ergebniseingabe!$BE$35:$BE$58=Ergebniseingabe!$BH$35:$BH$58)*(Ergebniseingabe!$BE$35:$BE$58&lt;&gt;"")*(Ergebniseingabe!$BH$35:$BH$58&lt;&gt;""))</f>
        <v>#N/A</v>
      </c>
      <c r="N17" s="84" t="e">
        <f>SUMPRODUCT((Ergebniseingabe!$N$35:$AH$58=E17)*(Ergebniseingabe!$BE$35:$BE$58&lt;Ergebniseingabe!$BH$35:$BH$58))+SUMPRODUCT((Ergebniseingabe!$AJ$35:$BD$58=E17)*(Ergebniseingabe!$BE$35:$BE$58&gt;Ergebniseingabe!$BH$35:$BH$58))</f>
        <v>#N/A</v>
      </c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  <c r="CA17" s="75"/>
      <c r="CB17" s="75"/>
      <c r="CC17" s="75"/>
      <c r="CD17" s="75"/>
      <c r="CE17" s="75"/>
      <c r="CF17" s="75"/>
    </row>
    <row r="18" spans="1:84" s="73" customFormat="1" ht="12.75">
      <c r="A18" s="84">
        <f>COUNT((A13:A17))*(COUNT(A13:A17)-1)</f>
        <v>20</v>
      </c>
      <c r="B18" s="84"/>
      <c r="C18" s="84"/>
      <c r="D18" s="80">
        <f>COUNTIF($D$13:$D$17,1)</f>
        <v>0</v>
      </c>
      <c r="E18" s="84"/>
      <c r="F18" s="84"/>
      <c r="G18" s="84"/>
      <c r="H18" s="84"/>
      <c r="I18" s="84"/>
      <c r="J18" s="84"/>
      <c r="K18" s="80" t="e">
        <f>SUM(K13:K17)</f>
        <v>#N/A</v>
      </c>
      <c r="L18" s="80"/>
      <c r="M18" s="80"/>
      <c r="N18" s="8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  <c r="CA18" s="75"/>
      <c r="CB18" s="75"/>
      <c r="CC18" s="75"/>
      <c r="CD18" s="75"/>
      <c r="CE18" s="75"/>
      <c r="CF18" s="75"/>
    </row>
    <row r="19" spans="1:84" s="73" customFormat="1" ht="12.75">
      <c r="A19" s="80"/>
      <c r="B19" s="80"/>
      <c r="C19" s="80"/>
      <c r="D19" s="80">
        <f>COUNTIF($D$13:$D$17,2)</f>
        <v>0</v>
      </c>
      <c r="E19" s="80"/>
      <c r="F19" s="80"/>
      <c r="G19" s="80"/>
      <c r="H19" s="80"/>
      <c r="I19" s="80"/>
      <c r="J19" s="80"/>
      <c r="K19" s="80"/>
      <c r="L19" s="80"/>
      <c r="M19" s="80"/>
      <c r="N19" s="8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  <c r="CA19" s="75"/>
      <c r="CB19" s="75"/>
      <c r="CC19" s="75"/>
      <c r="CD19" s="75"/>
      <c r="CE19" s="75"/>
      <c r="CF19" s="75"/>
    </row>
    <row r="20" spans="61:84" s="73" customFormat="1" ht="12.75"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  <c r="CA20" s="75"/>
      <c r="CB20" s="75"/>
      <c r="CC20" s="75"/>
      <c r="CD20" s="75"/>
      <c r="CE20" s="75"/>
      <c r="CF20" s="75"/>
    </row>
    <row r="21" spans="3:84" s="73" customFormat="1" ht="12.75">
      <c r="C21" s="73" t="str">
        <f aca="true" t="shared" si="0" ref="C21:C60">D21&amp;E21</f>
        <v>SV Rosellen 1SSV Berghausen</v>
      </c>
      <c r="D21" s="73" t="str">
        <f>E4</f>
        <v>SV Rosellen 1</v>
      </c>
      <c r="E21" s="73" t="str">
        <f>E5</f>
        <v>SSV Berghausen</v>
      </c>
      <c r="F21" s="73">
        <f>IF(SUMPRODUCT((Ergebniseingabe!$N$35:$N$58=D21)*(Ergebniseingabe!$AJ$35:$AJ$58=E21)*(ISNUMBER(Ergebniseingabe!$BH$35:$BH$58)))=1,SUMPRODUCT((Ergebniseingabe!$N$35:$N$58=D21)*(Ergebniseingabe!$AJ$35:$AJ$58=E21)*(Ergebniseingabe!$BE$35:$BE$58))&amp;":"&amp;SUMPRODUCT((Ergebniseingabe!$N$35:$N$58=D21)*(Ergebniseingabe!$AJ$35:$AJ$58=E21)*(Ergebniseingabe!$BH$35:$BH$58)),"")</f>
      </c>
      <c r="G21" s="73">
        <f>IF(SUMPRODUCT((Ergebniseingabe!$AJ$35:$AJ$58=D21)*(Ergebniseingabe!$N$35:$N$58=E21)*(ISNUMBER(Ergebniseingabe!$BH$35:$BH$58)))=1,SUMPRODUCT((Ergebniseingabe!$AJ$35:$AJ$58=D21)*(Ergebniseingabe!$N$35:$N$58=E21)*(Ergebniseingabe!$BH$35:$BH$58))&amp;":"&amp;SUMPRODUCT((Ergebniseingabe!$AJ$35:$AJ$58=D21)*(Ergebniseingabe!$N$35:$N$58=E21)*(Ergebniseingabe!$BE$35:$BE$58)),"")</f>
      </c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  <c r="CA21" s="75"/>
      <c r="CB21" s="75"/>
      <c r="CC21" s="75"/>
      <c r="CD21" s="75"/>
      <c r="CE21" s="75"/>
      <c r="CF21" s="75"/>
    </row>
    <row r="22" spans="3:84" s="73" customFormat="1" ht="12.75">
      <c r="C22" s="73" t="str">
        <f t="shared" si="0"/>
        <v>SV Rosellen 1SuS 08 Krefeld</v>
      </c>
      <c r="D22" s="73" t="str">
        <f>E4</f>
        <v>SV Rosellen 1</v>
      </c>
      <c r="E22" s="73" t="str">
        <f>E6</f>
        <v>SuS 08 Krefeld</v>
      </c>
      <c r="F22" s="73">
        <f>IF(SUMPRODUCT((Ergebniseingabe!$N$35:$N$58=D22)*(Ergebniseingabe!$AJ$35:$AJ$58=E22)*(ISNUMBER(Ergebniseingabe!$BH$35:$BH$58)))=1,SUMPRODUCT((Ergebniseingabe!$N$35:$N$58=D22)*(Ergebniseingabe!$AJ$35:$AJ$58=E22)*(Ergebniseingabe!$BE$35:$BE$58))&amp;":"&amp;SUMPRODUCT((Ergebniseingabe!$N$35:$N$58=D22)*(Ergebniseingabe!$AJ$35:$AJ$58=E22)*(Ergebniseingabe!$BH$35:$BH$58)),"")</f>
      </c>
      <c r="G22" s="73">
        <f>IF(SUMPRODUCT((Ergebniseingabe!$AJ$35:$AJ$58=D22)*(Ergebniseingabe!$N$35:$N$58=E22)*(ISNUMBER(Ergebniseingabe!$BH$35:$BH$58)))=1,SUMPRODUCT((Ergebniseingabe!$AJ$35:$AJ$58=D22)*(Ergebniseingabe!$N$35:$N$58=E22)*(Ergebniseingabe!$BH$35:$BH$58))&amp;":"&amp;SUMPRODUCT((Ergebniseingabe!$AJ$35:$AJ$58=D22)*(Ergebniseingabe!$N$35:$N$58=E22)*(Ergebniseingabe!$BE$35:$BE$58)),"")</f>
      </c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  <c r="CA22" s="75"/>
      <c r="CB22" s="75"/>
      <c r="CC22" s="75"/>
      <c r="CD22" s="75"/>
      <c r="CE22" s="75"/>
      <c r="CF22" s="75"/>
    </row>
    <row r="23" spans="3:84" s="73" customFormat="1" ht="12.75">
      <c r="C23" s="73" t="str">
        <f t="shared" si="0"/>
        <v>SV Rosellen 1Djk Viktoria Frechen </v>
      </c>
      <c r="D23" s="73" t="str">
        <f>E4</f>
        <v>SV Rosellen 1</v>
      </c>
      <c r="E23" s="73" t="str">
        <f>E7</f>
        <v>Djk Viktoria Frechen </v>
      </c>
      <c r="F23" s="73">
        <f>IF(SUMPRODUCT((Ergebniseingabe!$N$35:$N$58=D23)*(Ergebniseingabe!$AJ$35:$AJ$58=E23)*(ISNUMBER(Ergebniseingabe!$BH$35:$BH$58)))=1,SUMPRODUCT((Ergebniseingabe!$N$35:$N$58=D23)*(Ergebniseingabe!$AJ$35:$AJ$58=E23)*(Ergebniseingabe!$BE$35:$BE$58))&amp;":"&amp;SUMPRODUCT((Ergebniseingabe!$N$35:$N$58=D23)*(Ergebniseingabe!$AJ$35:$AJ$58=E23)*(Ergebniseingabe!$BH$35:$BH$58)),"")</f>
      </c>
      <c r="G23" s="73">
        <f>IF(SUMPRODUCT((Ergebniseingabe!$AJ$35:$AJ$58=D23)*(Ergebniseingabe!$N$35:$N$58=E23)*(ISNUMBER(Ergebniseingabe!$BH$35:$BH$58)))=1,SUMPRODUCT((Ergebniseingabe!$AJ$35:$AJ$58=D23)*(Ergebniseingabe!$N$35:$N$58=E23)*(Ergebniseingabe!$BH$35:$BH$58))&amp;":"&amp;SUMPRODUCT((Ergebniseingabe!$AJ$35:$AJ$58=D23)*(Ergebniseingabe!$N$35:$N$58=E23)*(Ergebniseingabe!$BE$35:$BE$58)),"")</f>
      </c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  <c r="CA23" s="75"/>
      <c r="CB23" s="75"/>
      <c r="CC23" s="75"/>
      <c r="CD23" s="75"/>
      <c r="CE23" s="75"/>
      <c r="CF23" s="75"/>
    </row>
    <row r="24" spans="3:84" s="73" customFormat="1" ht="12.75">
      <c r="C24" s="73" t="e">
        <f t="shared" si="0"/>
        <v>#N/A</v>
      </c>
      <c r="D24" s="73" t="str">
        <f>E4</f>
        <v>SV Rosellen 1</v>
      </c>
      <c r="E24" s="73" t="e">
        <f>E8</f>
        <v>#N/A</v>
      </c>
      <c r="F24" s="73" t="e">
        <f>IF(SUMPRODUCT((Ergebniseingabe!$N$35:$N$58=D24)*(Ergebniseingabe!$AJ$35:$AJ$58=E24)*(ISNUMBER(Ergebniseingabe!$BH$35:$BH$58)))=1,SUMPRODUCT((Ergebniseingabe!$N$35:$N$58=D24)*(Ergebniseingabe!$AJ$35:$AJ$58=E24)*(Ergebniseingabe!$BE$35:$BE$58))&amp;":"&amp;SUMPRODUCT((Ergebniseingabe!$N$35:$N$58=D24)*(Ergebniseingabe!$AJ$35:$AJ$58=E24)*(Ergebniseingabe!$BH$35:$BH$58)),"")</f>
        <v>#N/A</v>
      </c>
      <c r="G24" s="73" t="e">
        <f>IF(SUMPRODUCT((Ergebniseingabe!$AJ$35:$AJ$58=D24)*(Ergebniseingabe!$N$35:$N$58=E24)*(ISNUMBER(Ergebniseingabe!$BH$35:$BH$58)))=1,SUMPRODUCT((Ergebniseingabe!$AJ$35:$AJ$58=D24)*(Ergebniseingabe!$N$35:$N$58=E24)*(Ergebniseingabe!$BH$35:$BH$58))&amp;":"&amp;SUMPRODUCT((Ergebniseingabe!$AJ$35:$AJ$58=D24)*(Ergebniseingabe!$N$35:$N$58=E24)*(Ergebniseingabe!$BE$35:$BE$58)),"")</f>
        <v>#N/A</v>
      </c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  <c r="CA24" s="75"/>
      <c r="CB24" s="75"/>
      <c r="CC24" s="75"/>
      <c r="CD24" s="75"/>
      <c r="CE24" s="75"/>
      <c r="CF24" s="75"/>
    </row>
    <row r="25" spans="3:83" s="73" customFormat="1" ht="12.75">
      <c r="C25" s="73" t="str">
        <f t="shared" si="0"/>
        <v>SSV BerghausenSuS 08 Krefeld</v>
      </c>
      <c r="D25" s="73" t="str">
        <f>E5</f>
        <v>SSV Berghausen</v>
      </c>
      <c r="E25" s="73" t="str">
        <f>E6</f>
        <v>SuS 08 Krefeld</v>
      </c>
      <c r="F25" s="73">
        <f>IF(SUMPRODUCT((Ergebniseingabe!$N$35:$N$58=D25)*(Ergebniseingabe!$AJ$35:$AJ$58=E25)*(ISNUMBER(Ergebniseingabe!$BH$35:$BH$58)))=1,SUMPRODUCT((Ergebniseingabe!$N$35:$N$58=D25)*(Ergebniseingabe!$AJ$35:$AJ$58=E25)*(Ergebniseingabe!$BE$35:$BE$58))&amp;":"&amp;SUMPRODUCT((Ergebniseingabe!$N$35:$N$58=D25)*(Ergebniseingabe!$AJ$35:$AJ$58=E25)*(Ergebniseingabe!$BH$35:$BH$58)),"")</f>
      </c>
      <c r="G25" s="73">
        <f>IF(SUMPRODUCT((Ergebniseingabe!$AJ$35:$AJ$58=D25)*(Ergebniseingabe!$N$35:$N$58=E25)*(ISNUMBER(Ergebniseingabe!$BH$35:$BH$58)))=1,SUMPRODUCT((Ergebniseingabe!$AJ$35:$AJ$58=D25)*(Ergebniseingabe!$N$35:$N$58=E25)*(Ergebniseingabe!$BH$35:$BH$58))&amp;":"&amp;SUMPRODUCT((Ergebniseingabe!$AJ$35:$AJ$58=D25)*(Ergebniseingabe!$N$35:$N$58=E25)*(Ergebniseingabe!$BE$35:$BE$58)),"")</f>
      </c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5"/>
      <c r="BZ25" s="75"/>
      <c r="CA25" s="75"/>
      <c r="CB25" s="75"/>
      <c r="CC25" s="75"/>
      <c r="CD25" s="75"/>
      <c r="CE25" s="75"/>
    </row>
    <row r="26" spans="3:83" s="73" customFormat="1" ht="12.75">
      <c r="C26" s="73" t="str">
        <f t="shared" si="0"/>
        <v>SSV BerghausenDjk Viktoria Frechen </v>
      </c>
      <c r="D26" s="73" t="str">
        <f>E5</f>
        <v>SSV Berghausen</v>
      </c>
      <c r="E26" s="73" t="str">
        <f>E7</f>
        <v>Djk Viktoria Frechen </v>
      </c>
      <c r="F26" s="73">
        <f>IF(SUMPRODUCT((Ergebniseingabe!$N$35:$N$58=D26)*(Ergebniseingabe!$AJ$35:$AJ$58=E26)*(ISNUMBER(Ergebniseingabe!$BH$35:$BH$58)))=1,SUMPRODUCT((Ergebniseingabe!$N$35:$N$58=D26)*(Ergebniseingabe!$AJ$35:$AJ$58=E26)*(Ergebniseingabe!$BE$35:$BE$58))&amp;":"&amp;SUMPRODUCT((Ergebniseingabe!$N$35:$N$58=D26)*(Ergebniseingabe!$AJ$35:$AJ$58=E26)*(Ergebniseingabe!$BH$35:$BH$58)),"")</f>
      </c>
      <c r="G26" s="73">
        <f>IF(SUMPRODUCT((Ergebniseingabe!$AJ$35:$AJ$58=D26)*(Ergebniseingabe!$N$35:$N$58=E26)*(ISNUMBER(Ergebniseingabe!$BH$35:$BH$58)))=1,SUMPRODUCT((Ergebniseingabe!$AJ$35:$AJ$58=D26)*(Ergebniseingabe!$N$35:$N$58=E26)*(Ergebniseingabe!$BH$35:$BH$58))&amp;":"&amp;SUMPRODUCT((Ergebniseingabe!$AJ$35:$AJ$58=D26)*(Ergebniseingabe!$N$35:$N$58=E26)*(Ergebniseingabe!$BE$35:$BE$58)),"")</f>
      </c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5"/>
      <c r="BZ26" s="75"/>
      <c r="CA26" s="75"/>
      <c r="CB26" s="75"/>
      <c r="CC26" s="75"/>
      <c r="CD26" s="75"/>
      <c r="CE26" s="75"/>
    </row>
    <row r="27" spans="3:83" s="73" customFormat="1" ht="12.75">
      <c r="C27" s="73" t="e">
        <f t="shared" si="0"/>
        <v>#N/A</v>
      </c>
      <c r="D27" s="73" t="str">
        <f>E5</f>
        <v>SSV Berghausen</v>
      </c>
      <c r="E27" s="73" t="e">
        <f>E8</f>
        <v>#N/A</v>
      </c>
      <c r="F27" s="73" t="e">
        <f>IF(SUMPRODUCT((Ergebniseingabe!$N$35:$N$58=D27)*(Ergebniseingabe!$AJ$35:$AJ$58=E27)*(ISNUMBER(Ergebniseingabe!$BH$35:$BH$58)))=1,SUMPRODUCT((Ergebniseingabe!$N$35:$N$58=D27)*(Ergebniseingabe!$AJ$35:$AJ$58=E27)*(Ergebniseingabe!$BE$35:$BE$58))&amp;":"&amp;SUMPRODUCT((Ergebniseingabe!$N$35:$N$58=D27)*(Ergebniseingabe!$AJ$35:$AJ$58=E27)*(Ergebniseingabe!$BH$35:$BH$58)),"")</f>
        <v>#N/A</v>
      </c>
      <c r="G27" s="73" t="e">
        <f>IF(SUMPRODUCT((Ergebniseingabe!$AJ$35:$AJ$58=D27)*(Ergebniseingabe!$N$35:$N$58=E27)*(ISNUMBER(Ergebniseingabe!$BH$35:$BH$58)))=1,SUMPRODUCT((Ergebniseingabe!$AJ$35:$AJ$58=D27)*(Ergebniseingabe!$N$35:$N$58=E27)*(Ergebniseingabe!$BH$35:$BH$58))&amp;":"&amp;SUMPRODUCT((Ergebniseingabe!$AJ$35:$AJ$58=D27)*(Ergebniseingabe!$N$35:$N$58=E27)*(Ergebniseingabe!$BE$35:$BE$58)),"")</f>
        <v>#N/A</v>
      </c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5"/>
      <c r="BZ27" s="75"/>
      <c r="CA27" s="75"/>
      <c r="CB27" s="75"/>
      <c r="CC27" s="75"/>
      <c r="CD27" s="75"/>
      <c r="CE27" s="75"/>
    </row>
    <row r="28" spans="3:83" s="73" customFormat="1" ht="12.75">
      <c r="C28" s="73" t="str">
        <f t="shared" si="0"/>
        <v>SuS 08 KrefeldDjk Viktoria Frechen </v>
      </c>
      <c r="D28" s="73" t="str">
        <f>E6</f>
        <v>SuS 08 Krefeld</v>
      </c>
      <c r="E28" s="73" t="str">
        <f>E7</f>
        <v>Djk Viktoria Frechen </v>
      </c>
      <c r="F28" s="73">
        <f>IF(SUMPRODUCT((Ergebniseingabe!$N$35:$N$58=D28)*(Ergebniseingabe!$AJ$35:$AJ$58=E28)*(ISNUMBER(Ergebniseingabe!$BH$35:$BH$58)))=1,SUMPRODUCT((Ergebniseingabe!$N$35:$N$58=D28)*(Ergebniseingabe!$AJ$35:$AJ$58=E28)*(Ergebniseingabe!$BE$35:$BE$58))&amp;":"&amp;SUMPRODUCT((Ergebniseingabe!$N$35:$N$58=D28)*(Ergebniseingabe!$AJ$35:$AJ$58=E28)*(Ergebniseingabe!$BH$35:$BH$58)),"")</f>
      </c>
      <c r="G28" s="73">
        <f>IF(SUMPRODUCT((Ergebniseingabe!$AJ$35:$AJ$58=D28)*(Ergebniseingabe!$N$35:$N$58=E28)*(ISNUMBER(Ergebniseingabe!$BH$35:$BH$58)))=1,SUMPRODUCT((Ergebniseingabe!$AJ$35:$AJ$58=D28)*(Ergebniseingabe!$N$35:$N$58=E28)*(Ergebniseingabe!$BH$35:$BH$58))&amp;":"&amp;SUMPRODUCT((Ergebniseingabe!$AJ$35:$AJ$58=D28)*(Ergebniseingabe!$N$35:$N$58=E28)*(Ergebniseingabe!$BE$35:$BE$58)),"")</f>
      </c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5"/>
      <c r="BZ28" s="75"/>
      <c r="CA28" s="75"/>
      <c r="CB28" s="75"/>
      <c r="CC28" s="75"/>
      <c r="CD28" s="75"/>
      <c r="CE28" s="75"/>
    </row>
    <row r="29" spans="3:83" s="73" customFormat="1" ht="12.75">
      <c r="C29" s="73" t="e">
        <f t="shared" si="0"/>
        <v>#N/A</v>
      </c>
      <c r="D29" s="73" t="str">
        <f>E6</f>
        <v>SuS 08 Krefeld</v>
      </c>
      <c r="E29" s="73" t="e">
        <f>E8</f>
        <v>#N/A</v>
      </c>
      <c r="F29" s="73" t="e">
        <f>IF(SUMPRODUCT((Ergebniseingabe!$N$35:$N$58=D29)*(Ergebniseingabe!$AJ$35:$AJ$58=E29)*(ISNUMBER(Ergebniseingabe!$BH$35:$BH$58)))=1,SUMPRODUCT((Ergebniseingabe!$N$35:$N$58=D29)*(Ergebniseingabe!$AJ$35:$AJ$58=E29)*(Ergebniseingabe!$BE$35:$BE$58))&amp;":"&amp;SUMPRODUCT((Ergebniseingabe!$N$35:$N$58=D29)*(Ergebniseingabe!$AJ$35:$AJ$58=E29)*(Ergebniseingabe!$BH$35:$BH$58)),"")</f>
        <v>#N/A</v>
      </c>
      <c r="G29" s="73" t="e">
        <f>IF(SUMPRODUCT((Ergebniseingabe!$AJ$35:$AJ$58=D29)*(Ergebniseingabe!$N$35:$N$58=E29)*(ISNUMBER(Ergebniseingabe!$BH$35:$BH$58)))=1,SUMPRODUCT((Ergebniseingabe!$AJ$35:$AJ$58=D29)*(Ergebniseingabe!$N$35:$N$58=E29)*(Ergebniseingabe!$BH$35:$BH$58))&amp;":"&amp;SUMPRODUCT((Ergebniseingabe!$AJ$35:$AJ$58=D29)*(Ergebniseingabe!$N$35:$N$58=E29)*(Ergebniseingabe!$BE$35:$BE$58)),"")</f>
        <v>#N/A</v>
      </c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5"/>
      <c r="BZ29" s="75"/>
      <c r="CA29" s="75"/>
      <c r="CB29" s="75"/>
      <c r="CC29" s="75"/>
      <c r="CD29" s="75"/>
      <c r="CE29" s="75"/>
    </row>
    <row r="30" spans="3:83" s="73" customFormat="1" ht="12.75">
      <c r="C30" s="73" t="e">
        <f t="shared" si="0"/>
        <v>#N/A</v>
      </c>
      <c r="D30" s="73" t="str">
        <f>E7</f>
        <v>Djk Viktoria Frechen </v>
      </c>
      <c r="E30" s="73" t="e">
        <f>E8</f>
        <v>#N/A</v>
      </c>
      <c r="F30" s="73" t="e">
        <f>IF(SUMPRODUCT((Ergebniseingabe!$N$35:$N$58=D30)*(Ergebniseingabe!$AJ$35:$AJ$58=E30)*(ISNUMBER(Ergebniseingabe!$BH$35:$BH$58)))=1,SUMPRODUCT((Ergebniseingabe!$N$35:$N$58=D30)*(Ergebniseingabe!$AJ$35:$AJ$58=E30)*(Ergebniseingabe!$BE$35:$BE$58))&amp;":"&amp;SUMPRODUCT((Ergebniseingabe!$N$35:$N$58=D30)*(Ergebniseingabe!$AJ$35:$AJ$58=E30)*(Ergebniseingabe!$BH$35:$BH$58)),"")</f>
        <v>#N/A</v>
      </c>
      <c r="G30" s="73" t="e">
        <f>IF(SUMPRODUCT((Ergebniseingabe!$AJ$35:$AJ$58=D30)*(Ergebniseingabe!$N$35:$N$58=E30)*(ISNUMBER(Ergebniseingabe!$BH$35:$BH$58)))=1,SUMPRODUCT((Ergebniseingabe!$AJ$35:$AJ$58=D30)*(Ergebniseingabe!$N$35:$N$58=E30)*(Ergebniseingabe!$BH$35:$BH$58))&amp;":"&amp;SUMPRODUCT((Ergebniseingabe!$AJ$35:$AJ$58=D30)*(Ergebniseingabe!$N$35:$N$58=E30)*(Ergebniseingabe!$BE$35:$BE$58)),"")</f>
        <v>#N/A</v>
      </c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5"/>
      <c r="BZ30" s="75"/>
      <c r="CA30" s="75"/>
      <c r="CB30" s="75"/>
      <c r="CC30" s="75"/>
      <c r="CD30" s="75"/>
      <c r="CE30" s="75"/>
    </row>
    <row r="31" spans="3:83" s="73" customFormat="1" ht="12.75">
      <c r="C31" s="73" t="str">
        <f t="shared" si="0"/>
        <v>SSV BerghausenSV Rosellen 1</v>
      </c>
      <c r="D31" s="73" t="str">
        <f aca="true" t="shared" si="1" ref="D31:D40">E21</f>
        <v>SSV Berghausen</v>
      </c>
      <c r="E31" s="73" t="str">
        <f aca="true" t="shared" si="2" ref="E31:E40">D21</f>
        <v>SV Rosellen 1</v>
      </c>
      <c r="F31" s="73">
        <f>IF(SUMPRODUCT((Ergebniseingabe!$N$35:$N$58=D31)*(Ergebniseingabe!$AJ$35:$AJ$58=E31)*(ISNUMBER(Ergebniseingabe!$BH$35:$BH$58)))=1,SUMPRODUCT((Ergebniseingabe!$N$35:$N$58=D31)*(Ergebniseingabe!$AJ$35:$AJ$58=E31)*(Ergebniseingabe!$BE$35:$BE$58))&amp;":"&amp;SUMPRODUCT((Ergebniseingabe!$N$35:$N$58=D31)*(Ergebniseingabe!$AJ$35:$AJ$58=E31)*(Ergebniseingabe!$BH$35:$BH$58)),"")</f>
      </c>
      <c r="G31" s="73">
        <f>IF(SUMPRODUCT((Ergebniseingabe!$AJ$35:$AJ$58=D31)*(Ergebniseingabe!$N$35:$N$58=E31)*(ISNUMBER(Ergebniseingabe!$BH$35:$BH$58)))=1,SUMPRODUCT((Ergebniseingabe!$AJ$35:$AJ$58=D31)*(Ergebniseingabe!$N$35:$N$58=E31)*(Ergebniseingabe!$BH$35:$BH$58))&amp;":"&amp;SUMPRODUCT((Ergebniseingabe!$AJ$35:$AJ$58=D31)*(Ergebniseingabe!$N$35:$N$58=E31)*(Ergebniseingabe!$BE$35:$BE$58)),"")</f>
      </c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5"/>
      <c r="BZ31" s="75"/>
      <c r="CA31" s="75"/>
      <c r="CB31" s="75"/>
      <c r="CC31" s="75"/>
      <c r="CD31" s="75"/>
      <c r="CE31" s="75"/>
    </row>
    <row r="32" spans="3:83" s="73" customFormat="1" ht="12.75">
      <c r="C32" s="73" t="str">
        <f t="shared" si="0"/>
        <v>SuS 08 KrefeldSV Rosellen 1</v>
      </c>
      <c r="D32" s="73" t="str">
        <f t="shared" si="1"/>
        <v>SuS 08 Krefeld</v>
      </c>
      <c r="E32" s="73" t="str">
        <f t="shared" si="2"/>
        <v>SV Rosellen 1</v>
      </c>
      <c r="F32" s="73">
        <f>IF(SUMPRODUCT((Ergebniseingabe!$N$35:$N$58=D32)*(Ergebniseingabe!$AJ$35:$AJ$58=E32)*(ISNUMBER(Ergebniseingabe!$BH$35:$BH$58)))=1,SUMPRODUCT((Ergebniseingabe!$N$35:$N$58=D32)*(Ergebniseingabe!$AJ$35:$AJ$58=E32)*(Ergebniseingabe!$BE$35:$BE$58))&amp;":"&amp;SUMPRODUCT((Ergebniseingabe!$N$35:$N$58=D32)*(Ergebniseingabe!$AJ$35:$AJ$58=E32)*(Ergebniseingabe!$BH$35:$BH$58)),"")</f>
      </c>
      <c r="G32" s="73">
        <f>IF(SUMPRODUCT((Ergebniseingabe!$AJ$35:$AJ$58=D32)*(Ergebniseingabe!$N$35:$N$58=E32)*(ISNUMBER(Ergebniseingabe!$BH$35:$BH$58)))=1,SUMPRODUCT((Ergebniseingabe!$AJ$35:$AJ$58=D32)*(Ergebniseingabe!$N$35:$N$58=E32)*(Ergebniseingabe!$BH$35:$BH$58))&amp;":"&amp;SUMPRODUCT((Ergebniseingabe!$AJ$35:$AJ$58=D32)*(Ergebniseingabe!$N$35:$N$58=E32)*(Ergebniseingabe!$BE$35:$BE$58)),"")</f>
      </c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5"/>
      <c r="BZ32" s="75"/>
      <c r="CA32" s="75"/>
      <c r="CB32" s="75"/>
      <c r="CC32" s="75"/>
      <c r="CD32" s="75"/>
      <c r="CE32" s="75"/>
    </row>
    <row r="33" spans="3:83" s="73" customFormat="1" ht="12.75">
      <c r="C33" s="73" t="str">
        <f t="shared" si="0"/>
        <v>Djk Viktoria Frechen SV Rosellen 1</v>
      </c>
      <c r="D33" s="73" t="str">
        <f t="shared" si="1"/>
        <v>Djk Viktoria Frechen </v>
      </c>
      <c r="E33" s="73" t="str">
        <f t="shared" si="2"/>
        <v>SV Rosellen 1</v>
      </c>
      <c r="F33" s="73">
        <f>IF(SUMPRODUCT((Ergebniseingabe!$N$35:$N$58=D33)*(Ergebniseingabe!$AJ$35:$AJ$58=E33)*(ISNUMBER(Ergebniseingabe!$BH$35:$BH$58)))=1,SUMPRODUCT((Ergebniseingabe!$N$35:$N$58=D33)*(Ergebniseingabe!$AJ$35:$AJ$58=E33)*(Ergebniseingabe!$BE$35:$BE$58))&amp;":"&amp;SUMPRODUCT((Ergebniseingabe!$N$35:$N$58=D33)*(Ergebniseingabe!$AJ$35:$AJ$58=E33)*(Ergebniseingabe!$BH$35:$BH$58)),"")</f>
      </c>
      <c r="G33" s="73">
        <f>IF(SUMPRODUCT((Ergebniseingabe!$AJ$35:$AJ$58=D33)*(Ergebniseingabe!$N$35:$N$58=E33)*(ISNUMBER(Ergebniseingabe!$BH$35:$BH$58)))=1,SUMPRODUCT((Ergebniseingabe!$AJ$35:$AJ$58=D33)*(Ergebniseingabe!$N$35:$N$58=E33)*(Ergebniseingabe!$BH$35:$BH$58))&amp;":"&amp;SUMPRODUCT((Ergebniseingabe!$AJ$35:$AJ$58=D33)*(Ergebniseingabe!$N$35:$N$58=E33)*(Ergebniseingabe!$BE$35:$BE$58)),"")</f>
      </c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5"/>
      <c r="BZ33" s="75"/>
      <c r="CA33" s="75"/>
      <c r="CB33" s="75"/>
      <c r="CC33" s="75"/>
      <c r="CD33" s="75"/>
      <c r="CE33" s="75"/>
    </row>
    <row r="34" spans="3:83" s="73" customFormat="1" ht="12.75">
      <c r="C34" s="73" t="e">
        <f t="shared" si="0"/>
        <v>#N/A</v>
      </c>
      <c r="D34" s="73" t="e">
        <f t="shared" si="1"/>
        <v>#N/A</v>
      </c>
      <c r="E34" s="73" t="str">
        <f t="shared" si="2"/>
        <v>SV Rosellen 1</v>
      </c>
      <c r="F34" s="73" t="e">
        <f>IF(SUMPRODUCT((Ergebniseingabe!$N$35:$N$58=D34)*(Ergebniseingabe!$AJ$35:$AJ$58=E34)*(ISNUMBER(Ergebniseingabe!$BH$35:$BH$58)))=1,SUMPRODUCT((Ergebniseingabe!$N$35:$N$58=D34)*(Ergebniseingabe!$AJ$35:$AJ$58=E34)*(Ergebniseingabe!$BE$35:$BE$58))&amp;":"&amp;SUMPRODUCT((Ergebniseingabe!$N$35:$N$58=D34)*(Ergebniseingabe!$AJ$35:$AJ$58=E34)*(Ergebniseingabe!$BH$35:$BH$58)),"")</f>
        <v>#N/A</v>
      </c>
      <c r="G34" s="73" t="e">
        <f>IF(SUMPRODUCT((Ergebniseingabe!$AJ$35:$AJ$58=D34)*(Ergebniseingabe!$N$35:$N$58=E34)*(ISNUMBER(Ergebniseingabe!$BH$35:$BH$58)))=1,SUMPRODUCT((Ergebniseingabe!$AJ$35:$AJ$58=D34)*(Ergebniseingabe!$N$35:$N$58=E34)*(Ergebniseingabe!$BH$35:$BH$58))&amp;":"&amp;SUMPRODUCT((Ergebniseingabe!$AJ$35:$AJ$58=D34)*(Ergebniseingabe!$N$35:$N$58=E34)*(Ergebniseingabe!$BE$35:$BE$58)),"")</f>
        <v>#N/A</v>
      </c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5"/>
      <c r="BZ34" s="75"/>
      <c r="CA34" s="75"/>
      <c r="CB34" s="75"/>
      <c r="CC34" s="75"/>
      <c r="CD34" s="75"/>
      <c r="CE34" s="75"/>
    </row>
    <row r="35" spans="3:83" s="73" customFormat="1" ht="12.75">
      <c r="C35" s="73" t="str">
        <f t="shared" si="0"/>
        <v>SuS 08 KrefeldSSV Berghausen</v>
      </c>
      <c r="D35" s="73" t="str">
        <f t="shared" si="1"/>
        <v>SuS 08 Krefeld</v>
      </c>
      <c r="E35" s="73" t="str">
        <f t="shared" si="2"/>
        <v>SSV Berghausen</v>
      </c>
      <c r="F35" s="73">
        <f>IF(SUMPRODUCT((Ergebniseingabe!$N$35:$N$58=D35)*(Ergebniseingabe!$AJ$35:$AJ$58=E35)*(ISNUMBER(Ergebniseingabe!$BH$35:$BH$58)))=1,SUMPRODUCT((Ergebniseingabe!$N$35:$N$58=D35)*(Ergebniseingabe!$AJ$35:$AJ$58=E35)*(Ergebniseingabe!$BE$35:$BE$58))&amp;":"&amp;SUMPRODUCT((Ergebniseingabe!$N$35:$N$58=D35)*(Ergebniseingabe!$AJ$35:$AJ$58=E35)*(Ergebniseingabe!$BH$35:$BH$58)),"")</f>
      </c>
      <c r="G35" s="73">
        <f>IF(SUMPRODUCT((Ergebniseingabe!$AJ$35:$AJ$58=D35)*(Ergebniseingabe!$N$35:$N$58=E35)*(ISNUMBER(Ergebniseingabe!$BH$35:$BH$58)))=1,SUMPRODUCT((Ergebniseingabe!$AJ$35:$AJ$58=D35)*(Ergebniseingabe!$N$35:$N$58=E35)*(Ergebniseingabe!$BH$35:$BH$58))&amp;":"&amp;SUMPRODUCT((Ergebniseingabe!$AJ$35:$AJ$58=D35)*(Ergebniseingabe!$N$35:$N$58=E35)*(Ergebniseingabe!$BE$35:$BE$58)),"")</f>
      </c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5"/>
      <c r="BZ35" s="75"/>
      <c r="CA35" s="75"/>
      <c r="CB35" s="75"/>
      <c r="CC35" s="75"/>
      <c r="CD35" s="75"/>
      <c r="CE35" s="75"/>
    </row>
    <row r="36" spans="3:83" s="73" customFormat="1" ht="12.75">
      <c r="C36" s="73" t="str">
        <f t="shared" si="0"/>
        <v>Djk Viktoria Frechen SSV Berghausen</v>
      </c>
      <c r="D36" s="73" t="str">
        <f t="shared" si="1"/>
        <v>Djk Viktoria Frechen </v>
      </c>
      <c r="E36" s="73" t="str">
        <f t="shared" si="2"/>
        <v>SSV Berghausen</v>
      </c>
      <c r="F36" s="73">
        <f>IF(SUMPRODUCT((Ergebniseingabe!$N$35:$N$58=D36)*(Ergebniseingabe!$AJ$35:$AJ$58=E36)*(ISNUMBER(Ergebniseingabe!$BH$35:$BH$58)))=1,SUMPRODUCT((Ergebniseingabe!$N$35:$N$58=D36)*(Ergebniseingabe!$AJ$35:$AJ$58=E36)*(Ergebniseingabe!$BE$35:$BE$58))&amp;":"&amp;SUMPRODUCT((Ergebniseingabe!$N$35:$N$58=D36)*(Ergebniseingabe!$AJ$35:$AJ$58=E36)*(Ergebniseingabe!$BH$35:$BH$58)),"")</f>
      </c>
      <c r="G36" s="73">
        <f>IF(SUMPRODUCT((Ergebniseingabe!$AJ$35:$AJ$58=D36)*(Ergebniseingabe!$N$35:$N$58=E36)*(ISNUMBER(Ergebniseingabe!$BH$35:$BH$58)))=1,SUMPRODUCT((Ergebniseingabe!$AJ$35:$AJ$58=D36)*(Ergebniseingabe!$N$35:$N$58=E36)*(Ergebniseingabe!$BH$35:$BH$58))&amp;":"&amp;SUMPRODUCT((Ergebniseingabe!$AJ$35:$AJ$58=D36)*(Ergebniseingabe!$N$35:$N$58=E36)*(Ergebniseingabe!$BE$35:$BE$58)),"")</f>
      </c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5"/>
      <c r="BZ36" s="75"/>
      <c r="CA36" s="75"/>
      <c r="CB36" s="75"/>
      <c r="CC36" s="75"/>
      <c r="CD36" s="75"/>
      <c r="CE36" s="75"/>
    </row>
    <row r="37" spans="3:83" s="73" customFormat="1" ht="12.75">
      <c r="C37" s="73" t="e">
        <f t="shared" si="0"/>
        <v>#N/A</v>
      </c>
      <c r="D37" s="73" t="e">
        <f t="shared" si="1"/>
        <v>#N/A</v>
      </c>
      <c r="E37" s="73" t="str">
        <f t="shared" si="2"/>
        <v>SSV Berghausen</v>
      </c>
      <c r="F37" s="73" t="e">
        <f>IF(SUMPRODUCT((Ergebniseingabe!$N$35:$N$58=D37)*(Ergebniseingabe!$AJ$35:$AJ$58=E37)*(ISNUMBER(Ergebniseingabe!$BH$35:$BH$58)))=1,SUMPRODUCT((Ergebniseingabe!$N$35:$N$58=D37)*(Ergebniseingabe!$AJ$35:$AJ$58=E37)*(Ergebniseingabe!$BE$35:$BE$58))&amp;":"&amp;SUMPRODUCT((Ergebniseingabe!$N$35:$N$58=D37)*(Ergebniseingabe!$AJ$35:$AJ$58=E37)*(Ergebniseingabe!$BH$35:$BH$58)),"")</f>
        <v>#N/A</v>
      </c>
      <c r="G37" s="73" t="e">
        <f>IF(SUMPRODUCT((Ergebniseingabe!$AJ$35:$AJ$58=D37)*(Ergebniseingabe!$N$35:$N$58=E37)*(ISNUMBER(Ergebniseingabe!$BH$35:$BH$58)))=1,SUMPRODUCT((Ergebniseingabe!$AJ$35:$AJ$58=D37)*(Ergebniseingabe!$N$35:$N$58=E37)*(Ergebniseingabe!$BH$35:$BH$58))&amp;":"&amp;SUMPRODUCT((Ergebniseingabe!$AJ$35:$AJ$58=D37)*(Ergebniseingabe!$N$35:$N$58=E37)*(Ergebniseingabe!$BE$35:$BE$58)),"")</f>
        <v>#N/A</v>
      </c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5"/>
      <c r="BZ37" s="75"/>
      <c r="CA37" s="75"/>
      <c r="CB37" s="75"/>
      <c r="CC37" s="75"/>
      <c r="CD37" s="75"/>
      <c r="CE37" s="75"/>
    </row>
    <row r="38" spans="3:83" s="73" customFormat="1" ht="12.75">
      <c r="C38" s="73" t="str">
        <f t="shared" si="0"/>
        <v>Djk Viktoria Frechen SuS 08 Krefeld</v>
      </c>
      <c r="D38" s="73" t="str">
        <f t="shared" si="1"/>
        <v>Djk Viktoria Frechen </v>
      </c>
      <c r="E38" s="73" t="str">
        <f t="shared" si="2"/>
        <v>SuS 08 Krefeld</v>
      </c>
      <c r="F38" s="73">
        <f>IF(SUMPRODUCT((Ergebniseingabe!$N$35:$N$58=D38)*(Ergebniseingabe!$AJ$35:$AJ$58=E38)*(ISNUMBER(Ergebniseingabe!$BH$35:$BH$58)))=1,SUMPRODUCT((Ergebniseingabe!$N$35:$N$58=D38)*(Ergebniseingabe!$AJ$35:$AJ$58=E38)*(Ergebniseingabe!$BE$35:$BE$58))&amp;":"&amp;SUMPRODUCT((Ergebniseingabe!$N$35:$N$58=D38)*(Ergebniseingabe!$AJ$35:$AJ$58=E38)*(Ergebniseingabe!$BH$35:$BH$58)),"")</f>
      </c>
      <c r="G38" s="73">
        <f>IF(SUMPRODUCT((Ergebniseingabe!$AJ$35:$AJ$58=D38)*(Ergebniseingabe!$N$35:$N$58=E38)*(ISNUMBER(Ergebniseingabe!$BH$35:$BH$58)))=1,SUMPRODUCT((Ergebniseingabe!$AJ$35:$AJ$58=D38)*(Ergebniseingabe!$N$35:$N$58=E38)*(Ergebniseingabe!$BH$35:$BH$58))&amp;":"&amp;SUMPRODUCT((Ergebniseingabe!$AJ$35:$AJ$58=D38)*(Ergebniseingabe!$N$35:$N$58=E38)*(Ergebniseingabe!$BE$35:$BE$58)),"")</f>
      </c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5"/>
      <c r="BZ38" s="75"/>
      <c r="CA38" s="75"/>
      <c r="CB38" s="75"/>
      <c r="CC38" s="75"/>
      <c r="CD38" s="75"/>
      <c r="CE38" s="75"/>
    </row>
    <row r="39" spans="3:83" s="73" customFormat="1" ht="12.75">
      <c r="C39" s="73" t="e">
        <f t="shared" si="0"/>
        <v>#N/A</v>
      </c>
      <c r="D39" s="73" t="e">
        <f t="shared" si="1"/>
        <v>#N/A</v>
      </c>
      <c r="E39" s="73" t="str">
        <f t="shared" si="2"/>
        <v>SuS 08 Krefeld</v>
      </c>
      <c r="F39" s="73" t="e">
        <f>IF(SUMPRODUCT((Ergebniseingabe!$N$35:$N$58=D39)*(Ergebniseingabe!$AJ$35:$AJ$58=E39)*(ISNUMBER(Ergebniseingabe!$BH$35:$BH$58)))=1,SUMPRODUCT((Ergebniseingabe!$N$35:$N$58=D39)*(Ergebniseingabe!$AJ$35:$AJ$58=E39)*(Ergebniseingabe!$BE$35:$BE$58))&amp;":"&amp;SUMPRODUCT((Ergebniseingabe!$N$35:$N$58=D39)*(Ergebniseingabe!$AJ$35:$AJ$58=E39)*(Ergebniseingabe!$BH$35:$BH$58)),"")</f>
        <v>#N/A</v>
      </c>
      <c r="G39" s="73" t="e">
        <f>IF(SUMPRODUCT((Ergebniseingabe!$AJ$35:$AJ$58=D39)*(Ergebniseingabe!$N$35:$N$58=E39)*(ISNUMBER(Ergebniseingabe!$BH$35:$BH$58)))=1,SUMPRODUCT((Ergebniseingabe!$AJ$35:$AJ$58=D39)*(Ergebniseingabe!$N$35:$N$58=E39)*(Ergebniseingabe!$BH$35:$BH$58))&amp;":"&amp;SUMPRODUCT((Ergebniseingabe!$AJ$35:$AJ$58=D39)*(Ergebniseingabe!$N$35:$N$58=E39)*(Ergebniseingabe!$BE$35:$BE$58)),"")</f>
        <v>#N/A</v>
      </c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5"/>
      <c r="BZ39" s="75"/>
      <c r="CA39" s="75"/>
      <c r="CB39" s="75"/>
      <c r="CC39" s="75"/>
      <c r="CD39" s="75"/>
      <c r="CE39" s="75"/>
    </row>
    <row r="40" spans="3:83" s="73" customFormat="1" ht="12.75">
      <c r="C40" s="73" t="e">
        <f t="shared" si="0"/>
        <v>#N/A</v>
      </c>
      <c r="D40" s="73" t="e">
        <f t="shared" si="1"/>
        <v>#N/A</v>
      </c>
      <c r="E40" s="73" t="str">
        <f t="shared" si="2"/>
        <v>Djk Viktoria Frechen </v>
      </c>
      <c r="F40" s="73" t="e">
        <f>IF(SUMPRODUCT((Ergebniseingabe!$N$35:$N$58=D40)*(Ergebniseingabe!$AJ$35:$AJ$58=E40)*(ISNUMBER(Ergebniseingabe!$BH$35:$BH$58)))=1,SUMPRODUCT((Ergebniseingabe!$N$35:$N$58=D40)*(Ergebniseingabe!$AJ$35:$AJ$58=E40)*(Ergebniseingabe!$BE$35:$BE$58))&amp;":"&amp;SUMPRODUCT((Ergebniseingabe!$N$35:$N$58=D40)*(Ergebniseingabe!$AJ$35:$AJ$58=E40)*(Ergebniseingabe!$BH$35:$BH$58)),"")</f>
        <v>#N/A</v>
      </c>
      <c r="G40" s="73" t="e">
        <f>IF(SUMPRODUCT((Ergebniseingabe!$AJ$35:$AJ$58=D40)*(Ergebniseingabe!$N$35:$N$58=E40)*(ISNUMBER(Ergebniseingabe!$BH$35:$BH$58)))=1,SUMPRODUCT((Ergebniseingabe!$AJ$35:$AJ$58=D40)*(Ergebniseingabe!$N$35:$N$58=E40)*(Ergebniseingabe!$BH$35:$BH$58))&amp;":"&amp;SUMPRODUCT((Ergebniseingabe!$AJ$35:$AJ$58=D40)*(Ergebniseingabe!$N$35:$N$58=E40)*(Ergebniseingabe!$BE$35:$BE$58)),"")</f>
        <v>#N/A</v>
      </c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5"/>
      <c r="BZ40" s="75"/>
      <c r="CA40" s="75"/>
      <c r="CB40" s="75"/>
      <c r="CC40" s="75"/>
      <c r="CD40" s="75"/>
      <c r="CE40" s="75"/>
    </row>
    <row r="41" spans="3:83" s="73" customFormat="1" ht="12.75">
      <c r="C41" s="73" t="str">
        <f t="shared" si="0"/>
        <v>SG Orken-NoithausenSF Neersbroich</v>
      </c>
      <c r="D41" s="73" t="str">
        <f>E13</f>
        <v>SG Orken-Noithausen</v>
      </c>
      <c r="E41" s="73" t="str">
        <f>E14</f>
        <v>SF Neersbroich</v>
      </c>
      <c r="F41" s="73">
        <f>IF(SUMPRODUCT((Ergebniseingabe!$N$35:$N$58=D41)*(Ergebniseingabe!$AJ$35:$AJ$58=E41)*(ISNUMBER(Ergebniseingabe!$BH$35:$BH$58)))=1,SUMPRODUCT((Ergebniseingabe!$N$35:$N$58=D41)*(Ergebniseingabe!$AJ$35:$AJ$58=E41)*(Ergebniseingabe!$BE$35:$BE$58))&amp;":"&amp;SUMPRODUCT((Ergebniseingabe!$N$35:$N$58=D41)*(Ergebniseingabe!$AJ$35:$AJ$58=E41)*(Ergebniseingabe!$BH$35:$BH$58)),"")</f>
      </c>
      <c r="G41" s="73">
        <f>IF(SUMPRODUCT((Ergebniseingabe!$AJ$35:$AJ$58=D41)*(Ergebniseingabe!$N$35:$N$58=E41)*(ISNUMBER(Ergebniseingabe!$BH$35:$BH$58)))=1,SUMPRODUCT((Ergebniseingabe!$AJ$35:$AJ$58=D41)*(Ergebniseingabe!$N$35:$N$58=E41)*(Ergebniseingabe!$BH$35:$BH$58))&amp;":"&amp;SUMPRODUCT((Ergebniseingabe!$AJ$35:$AJ$58=D41)*(Ergebniseingabe!$N$35:$N$58=E41)*(Ergebniseingabe!$BE$35:$BE$58)),"")</f>
      </c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5"/>
      <c r="BZ41" s="75"/>
      <c r="CA41" s="75"/>
      <c r="CB41" s="75"/>
      <c r="CC41" s="75"/>
      <c r="CD41" s="75"/>
      <c r="CE41" s="75"/>
    </row>
    <row r="42" spans="3:83" s="73" customFormat="1" ht="12.75">
      <c r="C42" s="73" t="str">
        <f t="shared" si="0"/>
        <v>SG Orken-NoithausenSG Romm./Gilbach</v>
      </c>
      <c r="D42" s="73" t="str">
        <f>E13</f>
        <v>SG Orken-Noithausen</v>
      </c>
      <c r="E42" s="73" t="str">
        <f>E15</f>
        <v>SG Romm./Gilbach</v>
      </c>
      <c r="F42" s="73">
        <f>IF(SUMPRODUCT((Ergebniseingabe!$N$35:$N$58=D42)*(Ergebniseingabe!$AJ$35:$AJ$58=E42)*(ISNUMBER(Ergebniseingabe!$BH$35:$BH$58)))=1,SUMPRODUCT((Ergebniseingabe!$N$35:$N$58=D42)*(Ergebniseingabe!$AJ$35:$AJ$58=E42)*(Ergebniseingabe!$BE$35:$BE$58))&amp;":"&amp;SUMPRODUCT((Ergebniseingabe!$N$35:$N$58=D42)*(Ergebniseingabe!$AJ$35:$AJ$58=E42)*(Ergebniseingabe!$BH$35:$BH$58)),"")</f>
      </c>
      <c r="G42" s="73">
        <f>IF(SUMPRODUCT((Ergebniseingabe!$AJ$35:$AJ$58=D42)*(Ergebniseingabe!$N$35:$N$58=E42)*(ISNUMBER(Ergebniseingabe!$BH$35:$BH$58)))=1,SUMPRODUCT((Ergebniseingabe!$AJ$35:$AJ$58=D42)*(Ergebniseingabe!$N$35:$N$58=E42)*(Ergebniseingabe!$BH$35:$BH$58))&amp;":"&amp;SUMPRODUCT((Ergebniseingabe!$AJ$35:$AJ$58=D42)*(Ergebniseingabe!$N$35:$N$58=E42)*(Ergebniseingabe!$BE$35:$BE$58)),"")</f>
      </c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5"/>
      <c r="BZ42" s="75"/>
      <c r="CA42" s="75"/>
      <c r="CB42" s="75"/>
      <c r="CC42" s="75"/>
      <c r="CD42" s="75"/>
      <c r="CE42" s="75"/>
    </row>
    <row r="43" spans="3:83" s="73" customFormat="1" ht="12.75">
      <c r="C43" s="73" t="str">
        <f t="shared" si="0"/>
        <v>SG Orken-NoithausenFC Fortuna Köln</v>
      </c>
      <c r="D43" s="73" t="str">
        <f>E13</f>
        <v>SG Orken-Noithausen</v>
      </c>
      <c r="E43" s="73" t="str">
        <f>E16</f>
        <v>FC Fortuna Köln</v>
      </c>
      <c r="F43" s="73">
        <f>IF(SUMPRODUCT((Ergebniseingabe!$N$35:$N$58=D43)*(Ergebniseingabe!$AJ$35:$AJ$58=E43)*(ISNUMBER(Ergebniseingabe!$BH$35:$BH$58)))=1,SUMPRODUCT((Ergebniseingabe!$N$35:$N$58=D43)*(Ergebniseingabe!$AJ$35:$AJ$58=E43)*(Ergebniseingabe!$BE$35:$BE$58))&amp;":"&amp;SUMPRODUCT((Ergebniseingabe!$N$35:$N$58=D43)*(Ergebniseingabe!$AJ$35:$AJ$58=E43)*(Ergebniseingabe!$BH$35:$BH$58)),"")</f>
      </c>
      <c r="G43" s="73">
        <f>IF(SUMPRODUCT((Ergebniseingabe!$AJ$35:$AJ$58=D43)*(Ergebniseingabe!$N$35:$N$58=E43)*(ISNUMBER(Ergebniseingabe!$BH$35:$BH$58)))=1,SUMPRODUCT((Ergebniseingabe!$AJ$35:$AJ$58=D43)*(Ergebniseingabe!$N$35:$N$58=E43)*(Ergebniseingabe!$BH$35:$BH$58))&amp;":"&amp;SUMPRODUCT((Ergebniseingabe!$AJ$35:$AJ$58=D43)*(Ergebniseingabe!$N$35:$N$58=E43)*(Ergebniseingabe!$BE$35:$BE$58)),"")</f>
      </c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5"/>
      <c r="BZ43" s="75"/>
      <c r="CA43" s="75"/>
      <c r="CB43" s="75"/>
      <c r="CC43" s="75"/>
      <c r="CD43" s="75"/>
      <c r="CE43" s="75"/>
    </row>
    <row r="44" spans="3:83" s="73" customFormat="1" ht="12.75">
      <c r="C44" s="73" t="e">
        <f t="shared" si="0"/>
        <v>#N/A</v>
      </c>
      <c r="D44" s="73" t="str">
        <f>E13</f>
        <v>SG Orken-Noithausen</v>
      </c>
      <c r="E44" s="73" t="e">
        <f>E17</f>
        <v>#N/A</v>
      </c>
      <c r="F44" s="73" t="e">
        <f>IF(SUMPRODUCT((Ergebniseingabe!$N$35:$N$58=D44)*(Ergebniseingabe!$AJ$35:$AJ$58=E44)*(ISNUMBER(Ergebniseingabe!$BH$35:$BH$58)))=1,SUMPRODUCT((Ergebniseingabe!$N$35:$N$58=D44)*(Ergebniseingabe!$AJ$35:$AJ$58=E44)*(Ergebniseingabe!$BE$35:$BE$58))&amp;":"&amp;SUMPRODUCT((Ergebniseingabe!$N$35:$N$58=D44)*(Ergebniseingabe!$AJ$35:$AJ$58=E44)*(Ergebniseingabe!$BH$35:$BH$58)),"")</f>
        <v>#N/A</v>
      </c>
      <c r="G44" s="73" t="e">
        <f>IF(SUMPRODUCT((Ergebniseingabe!$AJ$35:$AJ$58=D44)*(Ergebniseingabe!$N$35:$N$58=E44)*(ISNUMBER(Ergebniseingabe!$BH$35:$BH$58)))=1,SUMPRODUCT((Ergebniseingabe!$AJ$35:$AJ$58=D44)*(Ergebniseingabe!$N$35:$N$58=E44)*(Ergebniseingabe!$BH$35:$BH$58))&amp;":"&amp;SUMPRODUCT((Ergebniseingabe!$AJ$35:$AJ$58=D44)*(Ergebniseingabe!$N$35:$N$58=E44)*(Ergebniseingabe!$BE$35:$BE$58)),"")</f>
        <v>#N/A</v>
      </c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5"/>
      <c r="BZ44" s="75"/>
      <c r="CA44" s="75"/>
      <c r="CB44" s="75"/>
      <c r="CC44" s="75"/>
      <c r="CD44" s="75"/>
      <c r="CE44" s="75"/>
    </row>
    <row r="45" spans="3:83" s="73" customFormat="1" ht="12.75">
      <c r="C45" s="73" t="str">
        <f t="shared" si="0"/>
        <v>SF NeersbroichSG Romm./Gilbach</v>
      </c>
      <c r="D45" s="73" t="str">
        <f>E14</f>
        <v>SF Neersbroich</v>
      </c>
      <c r="E45" s="73" t="str">
        <f>E15</f>
        <v>SG Romm./Gilbach</v>
      </c>
      <c r="F45" s="73">
        <f>IF(SUMPRODUCT((Ergebniseingabe!$N$35:$N$58=D45)*(Ergebniseingabe!$AJ$35:$AJ$58=E45)*(ISNUMBER(Ergebniseingabe!$BH$35:$BH$58)))=1,SUMPRODUCT((Ergebniseingabe!$N$35:$N$58=D45)*(Ergebniseingabe!$AJ$35:$AJ$58=E45)*(Ergebniseingabe!$BE$35:$BE$58))&amp;":"&amp;SUMPRODUCT((Ergebniseingabe!$N$35:$N$58=D45)*(Ergebniseingabe!$AJ$35:$AJ$58=E45)*(Ergebniseingabe!$BH$35:$BH$58)),"")</f>
      </c>
      <c r="G45" s="73">
        <f>IF(SUMPRODUCT((Ergebniseingabe!$AJ$35:$AJ$58=D45)*(Ergebniseingabe!$N$35:$N$58=E45)*(ISNUMBER(Ergebniseingabe!$BH$35:$BH$58)))=1,SUMPRODUCT((Ergebniseingabe!$AJ$35:$AJ$58=D45)*(Ergebniseingabe!$N$35:$N$58=E45)*(Ergebniseingabe!$BH$35:$BH$58))&amp;":"&amp;SUMPRODUCT((Ergebniseingabe!$AJ$35:$AJ$58=D45)*(Ergebniseingabe!$N$35:$N$58=E45)*(Ergebniseingabe!$BE$35:$BE$58)),"")</f>
      </c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5"/>
      <c r="BZ45" s="75"/>
      <c r="CA45" s="75"/>
      <c r="CB45" s="75"/>
      <c r="CC45" s="75"/>
      <c r="CD45" s="75"/>
      <c r="CE45" s="75"/>
    </row>
    <row r="46" spans="3:83" s="73" customFormat="1" ht="12.75">
      <c r="C46" s="73" t="str">
        <f t="shared" si="0"/>
        <v>SF NeersbroichFC Fortuna Köln</v>
      </c>
      <c r="D46" s="73" t="str">
        <f>E14</f>
        <v>SF Neersbroich</v>
      </c>
      <c r="E46" s="73" t="str">
        <f>E16</f>
        <v>FC Fortuna Köln</v>
      </c>
      <c r="F46" s="73">
        <f>IF(SUMPRODUCT((Ergebniseingabe!$N$35:$N$58=D46)*(Ergebniseingabe!$AJ$35:$AJ$58=E46)*(ISNUMBER(Ergebniseingabe!$BH$35:$BH$58)))=1,SUMPRODUCT((Ergebniseingabe!$N$35:$N$58=D46)*(Ergebniseingabe!$AJ$35:$AJ$58=E46)*(Ergebniseingabe!$BE$35:$BE$58))&amp;":"&amp;SUMPRODUCT((Ergebniseingabe!$N$35:$N$58=D46)*(Ergebniseingabe!$AJ$35:$AJ$58=E46)*(Ergebniseingabe!$BH$35:$BH$58)),"")</f>
      </c>
      <c r="G46" s="73">
        <f>IF(SUMPRODUCT((Ergebniseingabe!$AJ$35:$AJ$58=D46)*(Ergebniseingabe!$N$35:$N$58=E46)*(ISNUMBER(Ergebniseingabe!$BH$35:$BH$58)))=1,SUMPRODUCT((Ergebniseingabe!$AJ$35:$AJ$58=D46)*(Ergebniseingabe!$N$35:$N$58=E46)*(Ergebniseingabe!$BH$35:$BH$58))&amp;":"&amp;SUMPRODUCT((Ergebniseingabe!$AJ$35:$AJ$58=D46)*(Ergebniseingabe!$N$35:$N$58=E46)*(Ergebniseingabe!$BE$35:$BE$58)),"")</f>
      </c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5"/>
      <c r="BZ46" s="75"/>
      <c r="CA46" s="75"/>
      <c r="CB46" s="75"/>
      <c r="CC46" s="75"/>
      <c r="CD46" s="75"/>
      <c r="CE46" s="75"/>
    </row>
    <row r="47" spans="3:83" s="73" customFormat="1" ht="12.75">
      <c r="C47" s="73" t="e">
        <f t="shared" si="0"/>
        <v>#N/A</v>
      </c>
      <c r="D47" s="73" t="str">
        <f>E14</f>
        <v>SF Neersbroich</v>
      </c>
      <c r="E47" s="73" t="e">
        <f>E17</f>
        <v>#N/A</v>
      </c>
      <c r="F47" s="73" t="e">
        <f>IF(SUMPRODUCT((Ergebniseingabe!$N$35:$N$58=D47)*(Ergebniseingabe!$AJ$35:$AJ$58=E47)*(ISNUMBER(Ergebniseingabe!$BH$35:$BH$58)))=1,SUMPRODUCT((Ergebniseingabe!$N$35:$N$58=D47)*(Ergebniseingabe!$AJ$35:$AJ$58=E47)*(Ergebniseingabe!$BE$35:$BE$58))&amp;":"&amp;SUMPRODUCT((Ergebniseingabe!$N$35:$N$58=D47)*(Ergebniseingabe!$AJ$35:$AJ$58=E47)*(Ergebniseingabe!$BH$35:$BH$58)),"")</f>
        <v>#N/A</v>
      </c>
      <c r="G47" s="73" t="e">
        <f>IF(SUMPRODUCT((Ergebniseingabe!$AJ$35:$AJ$58=D47)*(Ergebniseingabe!$N$35:$N$58=E47)*(ISNUMBER(Ergebniseingabe!$BH$35:$BH$58)))=1,SUMPRODUCT((Ergebniseingabe!$AJ$35:$AJ$58=D47)*(Ergebniseingabe!$N$35:$N$58=E47)*(Ergebniseingabe!$BH$35:$BH$58))&amp;":"&amp;SUMPRODUCT((Ergebniseingabe!$AJ$35:$AJ$58=D47)*(Ergebniseingabe!$N$35:$N$58=E47)*(Ergebniseingabe!$BE$35:$BE$58)),"")</f>
        <v>#N/A</v>
      </c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5"/>
      <c r="BZ47" s="75"/>
      <c r="CA47" s="75"/>
      <c r="CB47" s="75"/>
      <c r="CC47" s="75"/>
      <c r="CD47" s="75"/>
      <c r="CE47" s="75"/>
    </row>
    <row r="48" spans="3:83" s="73" customFormat="1" ht="12.75">
      <c r="C48" s="73" t="str">
        <f t="shared" si="0"/>
        <v>SG Romm./GilbachFC Fortuna Köln</v>
      </c>
      <c r="D48" s="73" t="str">
        <f>E15</f>
        <v>SG Romm./Gilbach</v>
      </c>
      <c r="E48" s="73" t="str">
        <f>E16</f>
        <v>FC Fortuna Köln</v>
      </c>
      <c r="F48" s="73">
        <f>IF(SUMPRODUCT((Ergebniseingabe!$N$35:$N$58=D48)*(Ergebniseingabe!$AJ$35:$AJ$58=E48)*(ISNUMBER(Ergebniseingabe!$BH$35:$BH$58)))=1,SUMPRODUCT((Ergebniseingabe!$N$35:$N$58=D48)*(Ergebniseingabe!$AJ$35:$AJ$58=E48)*(Ergebniseingabe!$BE$35:$BE$58))&amp;":"&amp;SUMPRODUCT((Ergebniseingabe!$N$35:$N$58=D48)*(Ergebniseingabe!$AJ$35:$AJ$58=E48)*(Ergebniseingabe!$BH$35:$BH$58)),"")</f>
      </c>
      <c r="G48" s="73">
        <f>IF(SUMPRODUCT((Ergebniseingabe!$AJ$35:$AJ$58=D48)*(Ergebniseingabe!$N$35:$N$58=E48)*(ISNUMBER(Ergebniseingabe!$BH$35:$BH$58)))=1,SUMPRODUCT((Ergebniseingabe!$AJ$35:$AJ$58=D48)*(Ergebniseingabe!$N$35:$N$58=E48)*(Ergebniseingabe!$BH$35:$BH$58))&amp;":"&amp;SUMPRODUCT((Ergebniseingabe!$AJ$35:$AJ$58=D48)*(Ergebniseingabe!$N$35:$N$58=E48)*(Ergebniseingabe!$BE$35:$BE$58)),"")</f>
      </c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5"/>
      <c r="BZ48" s="75"/>
      <c r="CA48" s="75"/>
      <c r="CB48" s="75"/>
      <c r="CC48" s="75"/>
      <c r="CD48" s="75"/>
      <c r="CE48" s="75"/>
    </row>
    <row r="49" spans="3:83" s="73" customFormat="1" ht="12.75">
      <c r="C49" s="73" t="e">
        <f t="shared" si="0"/>
        <v>#N/A</v>
      </c>
      <c r="D49" s="73" t="str">
        <f>E15</f>
        <v>SG Romm./Gilbach</v>
      </c>
      <c r="E49" s="73" t="e">
        <f>E17</f>
        <v>#N/A</v>
      </c>
      <c r="F49" s="73" t="e">
        <f>IF(SUMPRODUCT((Ergebniseingabe!$N$35:$N$58=D49)*(Ergebniseingabe!$AJ$35:$AJ$58=E49)*(ISNUMBER(Ergebniseingabe!$BH$35:$BH$58)))=1,SUMPRODUCT((Ergebniseingabe!$N$35:$N$58=D49)*(Ergebniseingabe!$AJ$35:$AJ$58=E49)*(Ergebniseingabe!$BE$35:$BE$58))&amp;":"&amp;SUMPRODUCT((Ergebniseingabe!$N$35:$N$58=D49)*(Ergebniseingabe!$AJ$35:$AJ$58=E49)*(Ergebniseingabe!$BH$35:$BH$58)),"")</f>
        <v>#N/A</v>
      </c>
      <c r="G49" s="73" t="e">
        <f>IF(SUMPRODUCT((Ergebniseingabe!$AJ$35:$AJ$58=D49)*(Ergebniseingabe!$N$35:$N$58=E49)*(ISNUMBER(Ergebniseingabe!$BH$35:$BH$58)))=1,SUMPRODUCT((Ergebniseingabe!$AJ$35:$AJ$58=D49)*(Ergebniseingabe!$N$35:$N$58=E49)*(Ergebniseingabe!$BH$35:$BH$58))&amp;":"&amp;SUMPRODUCT((Ergebniseingabe!$AJ$35:$AJ$58=D49)*(Ergebniseingabe!$N$35:$N$58=E49)*(Ergebniseingabe!$BE$35:$BE$58)),"")</f>
        <v>#N/A</v>
      </c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5"/>
      <c r="BZ49" s="75"/>
      <c r="CA49" s="75"/>
      <c r="CB49" s="75"/>
      <c r="CC49" s="75"/>
      <c r="CD49" s="75"/>
      <c r="CE49" s="75"/>
    </row>
    <row r="50" spans="3:83" s="73" customFormat="1" ht="12.75">
      <c r="C50" s="73" t="e">
        <f t="shared" si="0"/>
        <v>#N/A</v>
      </c>
      <c r="D50" s="73" t="str">
        <f>E16</f>
        <v>FC Fortuna Köln</v>
      </c>
      <c r="E50" s="73" t="e">
        <f>E17</f>
        <v>#N/A</v>
      </c>
      <c r="F50" s="73" t="e">
        <f>IF(SUMPRODUCT((Ergebniseingabe!$N$35:$N$58=D50)*(Ergebniseingabe!$AJ$35:$AJ$58=E50)*(ISNUMBER(Ergebniseingabe!$BH$35:$BH$58)))=1,SUMPRODUCT((Ergebniseingabe!$N$35:$N$58=D50)*(Ergebniseingabe!$AJ$35:$AJ$58=E50)*(Ergebniseingabe!$BE$35:$BE$58))&amp;":"&amp;SUMPRODUCT((Ergebniseingabe!$N$35:$N$58=D50)*(Ergebniseingabe!$AJ$35:$AJ$58=E50)*(Ergebniseingabe!$BH$35:$BH$58)),"")</f>
        <v>#N/A</v>
      </c>
      <c r="G50" s="73" t="e">
        <f>IF(SUMPRODUCT((Ergebniseingabe!$AJ$35:$AJ$58=D50)*(Ergebniseingabe!$N$35:$N$58=E50)*(ISNUMBER(Ergebniseingabe!$BH$35:$BH$58)))=1,SUMPRODUCT((Ergebniseingabe!$AJ$35:$AJ$58=D50)*(Ergebniseingabe!$N$35:$N$58=E50)*(Ergebniseingabe!$BH$35:$BH$58))&amp;":"&amp;SUMPRODUCT((Ergebniseingabe!$AJ$35:$AJ$58=D50)*(Ergebniseingabe!$N$35:$N$58=E50)*(Ergebniseingabe!$BE$35:$BE$58)),"")</f>
        <v>#N/A</v>
      </c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5"/>
      <c r="BZ50" s="75"/>
      <c r="CA50" s="75"/>
      <c r="CB50" s="75"/>
      <c r="CC50" s="75"/>
      <c r="CD50" s="75"/>
      <c r="CE50" s="75"/>
    </row>
    <row r="51" spans="3:83" s="73" customFormat="1" ht="12.75">
      <c r="C51" s="73" t="str">
        <f t="shared" si="0"/>
        <v>SF NeersbroichSG Orken-Noithausen</v>
      </c>
      <c r="D51" s="73" t="str">
        <f aca="true" t="shared" si="3" ref="D51:D60">E41</f>
        <v>SF Neersbroich</v>
      </c>
      <c r="E51" s="73" t="str">
        <f aca="true" t="shared" si="4" ref="E51:E60">D41</f>
        <v>SG Orken-Noithausen</v>
      </c>
      <c r="F51" s="73">
        <f>IF(SUMPRODUCT((Ergebniseingabe!$N$35:$N$58=D51)*(Ergebniseingabe!$AJ$35:$AJ$58=E51)*(ISNUMBER(Ergebniseingabe!$BH$35:$BH$58)))=1,SUMPRODUCT((Ergebniseingabe!$N$35:$N$58=D51)*(Ergebniseingabe!$AJ$35:$AJ$58=E51)*(Ergebniseingabe!$BE$35:$BE$58))&amp;":"&amp;SUMPRODUCT((Ergebniseingabe!$N$35:$N$58=D51)*(Ergebniseingabe!$AJ$35:$AJ$58=E51)*(Ergebniseingabe!$BH$35:$BH$58)),"")</f>
      </c>
      <c r="G51" s="73">
        <f>IF(SUMPRODUCT((Ergebniseingabe!$AJ$35:$AJ$58=D51)*(Ergebniseingabe!$N$35:$N$58=E51)*(ISNUMBER(Ergebniseingabe!$BH$35:$BH$58)))=1,SUMPRODUCT((Ergebniseingabe!$AJ$35:$AJ$58=D51)*(Ergebniseingabe!$N$35:$N$58=E51)*(Ergebniseingabe!$BH$35:$BH$58))&amp;":"&amp;SUMPRODUCT((Ergebniseingabe!$AJ$35:$AJ$58=D51)*(Ergebniseingabe!$N$35:$N$58=E51)*(Ergebniseingabe!$BE$35:$BE$58)),"")</f>
      </c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5"/>
      <c r="BZ51" s="75"/>
      <c r="CA51" s="75"/>
      <c r="CB51" s="75"/>
      <c r="CC51" s="75"/>
      <c r="CD51" s="75"/>
      <c r="CE51" s="75"/>
    </row>
    <row r="52" spans="3:83" s="73" customFormat="1" ht="12.75">
      <c r="C52" s="73" t="str">
        <f t="shared" si="0"/>
        <v>SG Romm./GilbachSG Orken-Noithausen</v>
      </c>
      <c r="D52" s="73" t="str">
        <f t="shared" si="3"/>
        <v>SG Romm./Gilbach</v>
      </c>
      <c r="E52" s="73" t="str">
        <f t="shared" si="4"/>
        <v>SG Orken-Noithausen</v>
      </c>
      <c r="F52" s="73">
        <f>IF(SUMPRODUCT((Ergebniseingabe!$N$35:$N$58=D52)*(Ergebniseingabe!$AJ$35:$AJ$58=E52)*(ISNUMBER(Ergebniseingabe!$BH$35:$BH$58)))=1,SUMPRODUCT((Ergebniseingabe!$N$35:$N$58=D52)*(Ergebniseingabe!$AJ$35:$AJ$58=E52)*(Ergebniseingabe!$BE$35:$BE$58))&amp;":"&amp;SUMPRODUCT((Ergebniseingabe!$N$35:$N$58=D52)*(Ergebniseingabe!$AJ$35:$AJ$58=E52)*(Ergebniseingabe!$BH$35:$BH$58)),"")</f>
      </c>
      <c r="G52" s="73">
        <f>IF(SUMPRODUCT((Ergebniseingabe!$AJ$35:$AJ$58=D52)*(Ergebniseingabe!$N$35:$N$58=E52)*(ISNUMBER(Ergebniseingabe!$BH$35:$BH$58)))=1,SUMPRODUCT((Ergebniseingabe!$AJ$35:$AJ$58=D52)*(Ergebniseingabe!$N$35:$N$58=E52)*(Ergebniseingabe!$BH$35:$BH$58))&amp;":"&amp;SUMPRODUCT((Ergebniseingabe!$AJ$35:$AJ$58=D52)*(Ergebniseingabe!$N$35:$N$58=E52)*(Ergebniseingabe!$BE$35:$BE$58)),"")</f>
      </c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5"/>
      <c r="BZ52" s="75"/>
      <c r="CA52" s="75"/>
      <c r="CB52" s="75"/>
      <c r="CC52" s="75"/>
      <c r="CD52" s="75"/>
      <c r="CE52" s="75"/>
    </row>
    <row r="53" spans="3:83" s="73" customFormat="1" ht="12.75">
      <c r="C53" s="73" t="str">
        <f t="shared" si="0"/>
        <v>FC Fortuna KölnSG Orken-Noithausen</v>
      </c>
      <c r="D53" s="73" t="str">
        <f t="shared" si="3"/>
        <v>FC Fortuna Köln</v>
      </c>
      <c r="E53" s="73" t="str">
        <f t="shared" si="4"/>
        <v>SG Orken-Noithausen</v>
      </c>
      <c r="F53" s="73">
        <f>IF(SUMPRODUCT((Ergebniseingabe!$N$35:$N$58=D53)*(Ergebniseingabe!$AJ$35:$AJ$58=E53)*(ISNUMBER(Ergebniseingabe!$BH$35:$BH$58)))=1,SUMPRODUCT((Ergebniseingabe!$N$35:$N$58=D53)*(Ergebniseingabe!$AJ$35:$AJ$58=E53)*(Ergebniseingabe!$BE$35:$BE$58))&amp;":"&amp;SUMPRODUCT((Ergebniseingabe!$N$35:$N$58=D53)*(Ergebniseingabe!$AJ$35:$AJ$58=E53)*(Ergebniseingabe!$BH$35:$BH$58)),"")</f>
      </c>
      <c r="G53" s="73">
        <f>IF(SUMPRODUCT((Ergebniseingabe!$AJ$35:$AJ$58=D53)*(Ergebniseingabe!$N$35:$N$58=E53)*(ISNUMBER(Ergebniseingabe!$BH$35:$BH$58)))=1,SUMPRODUCT((Ergebniseingabe!$AJ$35:$AJ$58=D53)*(Ergebniseingabe!$N$35:$N$58=E53)*(Ergebniseingabe!$BH$35:$BH$58))&amp;":"&amp;SUMPRODUCT((Ergebniseingabe!$AJ$35:$AJ$58=D53)*(Ergebniseingabe!$N$35:$N$58=E53)*(Ergebniseingabe!$BE$35:$BE$58)),"")</f>
      </c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5"/>
      <c r="BZ53" s="75"/>
      <c r="CA53" s="75"/>
      <c r="CB53" s="75"/>
      <c r="CC53" s="75"/>
      <c r="CD53" s="75"/>
      <c r="CE53" s="75"/>
    </row>
    <row r="54" spans="3:83" s="73" customFormat="1" ht="12.75">
      <c r="C54" s="73" t="e">
        <f t="shared" si="0"/>
        <v>#N/A</v>
      </c>
      <c r="D54" s="73" t="e">
        <f t="shared" si="3"/>
        <v>#N/A</v>
      </c>
      <c r="E54" s="73" t="str">
        <f t="shared" si="4"/>
        <v>SG Orken-Noithausen</v>
      </c>
      <c r="F54" s="73" t="e">
        <f>IF(SUMPRODUCT((Ergebniseingabe!$N$35:$N$58=D54)*(Ergebniseingabe!$AJ$35:$AJ$58=E54)*(ISNUMBER(Ergebniseingabe!$BH$35:$BH$58)))=1,SUMPRODUCT((Ergebniseingabe!$N$35:$N$58=D54)*(Ergebniseingabe!$AJ$35:$AJ$58=E54)*(Ergebniseingabe!$BE$35:$BE$58))&amp;":"&amp;SUMPRODUCT((Ergebniseingabe!$N$35:$N$58=D54)*(Ergebniseingabe!$AJ$35:$AJ$58=E54)*(Ergebniseingabe!$BH$35:$BH$58)),"")</f>
        <v>#N/A</v>
      </c>
      <c r="G54" s="73" t="e">
        <f>IF(SUMPRODUCT((Ergebniseingabe!$AJ$35:$AJ$58=D54)*(Ergebniseingabe!$N$35:$N$58=E54)*(ISNUMBER(Ergebniseingabe!$BH$35:$BH$58)))=1,SUMPRODUCT((Ergebniseingabe!$AJ$35:$AJ$58=D54)*(Ergebniseingabe!$N$35:$N$58=E54)*(Ergebniseingabe!$BH$35:$BH$58))&amp;":"&amp;SUMPRODUCT((Ergebniseingabe!$AJ$35:$AJ$58=D54)*(Ergebniseingabe!$N$35:$N$58=E54)*(Ergebniseingabe!$BE$35:$BE$58)),"")</f>
        <v>#N/A</v>
      </c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5"/>
      <c r="BZ54" s="75"/>
      <c r="CA54" s="75"/>
      <c r="CB54" s="75"/>
      <c r="CC54" s="75"/>
      <c r="CD54" s="75"/>
      <c r="CE54" s="75"/>
    </row>
    <row r="55" spans="3:83" s="73" customFormat="1" ht="12.75">
      <c r="C55" s="73" t="str">
        <f t="shared" si="0"/>
        <v>SG Romm./GilbachSF Neersbroich</v>
      </c>
      <c r="D55" s="73" t="str">
        <f t="shared" si="3"/>
        <v>SG Romm./Gilbach</v>
      </c>
      <c r="E55" s="73" t="str">
        <f t="shared" si="4"/>
        <v>SF Neersbroich</v>
      </c>
      <c r="F55" s="73">
        <f>IF(SUMPRODUCT((Ergebniseingabe!$N$35:$N$58=D55)*(Ergebniseingabe!$AJ$35:$AJ$58=E55)*(ISNUMBER(Ergebniseingabe!$BH$35:$BH$58)))=1,SUMPRODUCT((Ergebniseingabe!$N$35:$N$58=D55)*(Ergebniseingabe!$AJ$35:$AJ$58=E55)*(Ergebniseingabe!$BE$35:$BE$58))&amp;":"&amp;SUMPRODUCT((Ergebniseingabe!$N$35:$N$58=D55)*(Ergebniseingabe!$AJ$35:$AJ$58=E55)*(Ergebniseingabe!$BH$35:$BH$58)),"")</f>
      </c>
      <c r="G55" s="73">
        <f>IF(SUMPRODUCT((Ergebniseingabe!$AJ$35:$AJ$58=D55)*(Ergebniseingabe!$N$35:$N$58=E55)*(ISNUMBER(Ergebniseingabe!$BH$35:$BH$58)))=1,SUMPRODUCT((Ergebniseingabe!$AJ$35:$AJ$58=D55)*(Ergebniseingabe!$N$35:$N$58=E55)*(Ergebniseingabe!$BH$35:$BH$58))&amp;":"&amp;SUMPRODUCT((Ergebniseingabe!$AJ$35:$AJ$58=D55)*(Ergebniseingabe!$N$35:$N$58=E55)*(Ergebniseingabe!$BE$35:$BE$58)),"")</f>
      </c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5"/>
      <c r="BZ55" s="75"/>
      <c r="CA55" s="75"/>
      <c r="CB55" s="75"/>
      <c r="CC55" s="75"/>
      <c r="CD55" s="75"/>
      <c r="CE55" s="75"/>
    </row>
    <row r="56" spans="3:83" s="73" customFormat="1" ht="12.75">
      <c r="C56" s="73" t="str">
        <f t="shared" si="0"/>
        <v>FC Fortuna KölnSF Neersbroich</v>
      </c>
      <c r="D56" s="73" t="str">
        <f t="shared" si="3"/>
        <v>FC Fortuna Köln</v>
      </c>
      <c r="E56" s="73" t="str">
        <f t="shared" si="4"/>
        <v>SF Neersbroich</v>
      </c>
      <c r="F56" s="73">
        <f>IF(SUMPRODUCT((Ergebniseingabe!$N$35:$N$58=D56)*(Ergebniseingabe!$AJ$35:$AJ$58=E56)*(ISNUMBER(Ergebniseingabe!$BH$35:$BH$58)))=1,SUMPRODUCT((Ergebniseingabe!$N$35:$N$58=D56)*(Ergebniseingabe!$AJ$35:$AJ$58=E56)*(Ergebniseingabe!$BE$35:$BE$58))&amp;":"&amp;SUMPRODUCT((Ergebniseingabe!$N$35:$N$58=D56)*(Ergebniseingabe!$AJ$35:$AJ$58=E56)*(Ergebniseingabe!$BH$35:$BH$58)),"")</f>
      </c>
      <c r="G56" s="73">
        <f>IF(SUMPRODUCT((Ergebniseingabe!$AJ$35:$AJ$58=D56)*(Ergebniseingabe!$N$35:$N$58=E56)*(ISNUMBER(Ergebniseingabe!$BH$35:$BH$58)))=1,SUMPRODUCT((Ergebniseingabe!$AJ$35:$AJ$58=D56)*(Ergebniseingabe!$N$35:$N$58=E56)*(Ergebniseingabe!$BH$35:$BH$58))&amp;":"&amp;SUMPRODUCT((Ergebniseingabe!$AJ$35:$AJ$58=D56)*(Ergebniseingabe!$N$35:$N$58=E56)*(Ergebniseingabe!$BE$35:$BE$58)),"")</f>
      </c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5"/>
      <c r="BZ56" s="75"/>
      <c r="CA56" s="75"/>
      <c r="CB56" s="75"/>
      <c r="CC56" s="75"/>
      <c r="CD56" s="75"/>
      <c r="CE56" s="75"/>
    </row>
    <row r="57" spans="3:83" s="73" customFormat="1" ht="12.75">
      <c r="C57" s="73" t="e">
        <f t="shared" si="0"/>
        <v>#N/A</v>
      </c>
      <c r="D57" s="73" t="e">
        <f t="shared" si="3"/>
        <v>#N/A</v>
      </c>
      <c r="E57" s="73" t="str">
        <f t="shared" si="4"/>
        <v>SF Neersbroich</v>
      </c>
      <c r="F57" s="73" t="e">
        <f>IF(SUMPRODUCT((Ergebniseingabe!$N$35:$N$58=D57)*(Ergebniseingabe!$AJ$35:$AJ$58=E57)*(ISNUMBER(Ergebniseingabe!$BH$35:$BH$58)))=1,SUMPRODUCT((Ergebniseingabe!$N$35:$N$58=D57)*(Ergebniseingabe!$AJ$35:$AJ$58=E57)*(Ergebniseingabe!$BE$35:$BE$58))&amp;":"&amp;SUMPRODUCT((Ergebniseingabe!$N$35:$N$58=D57)*(Ergebniseingabe!$AJ$35:$AJ$58=E57)*(Ergebniseingabe!$BH$35:$BH$58)),"")</f>
        <v>#N/A</v>
      </c>
      <c r="G57" s="73" t="e">
        <f>IF(SUMPRODUCT((Ergebniseingabe!$AJ$35:$AJ$58=D57)*(Ergebniseingabe!$N$35:$N$58=E57)*(ISNUMBER(Ergebniseingabe!$BH$35:$BH$58)))=1,SUMPRODUCT((Ergebniseingabe!$AJ$35:$AJ$58=D57)*(Ergebniseingabe!$N$35:$N$58=E57)*(Ergebniseingabe!$BH$35:$BH$58))&amp;":"&amp;SUMPRODUCT((Ergebniseingabe!$AJ$35:$AJ$58=D57)*(Ergebniseingabe!$N$35:$N$58=E57)*(Ergebniseingabe!$BE$35:$BE$58)),"")</f>
        <v>#N/A</v>
      </c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5"/>
      <c r="BZ57" s="75"/>
      <c r="CA57" s="75"/>
      <c r="CB57" s="75"/>
      <c r="CC57" s="75"/>
      <c r="CD57" s="75"/>
      <c r="CE57" s="75"/>
    </row>
    <row r="58" spans="3:83" s="73" customFormat="1" ht="12.75">
      <c r="C58" s="73" t="str">
        <f t="shared" si="0"/>
        <v>FC Fortuna KölnSG Romm./Gilbach</v>
      </c>
      <c r="D58" s="73" t="str">
        <f t="shared" si="3"/>
        <v>FC Fortuna Köln</v>
      </c>
      <c r="E58" s="73" t="str">
        <f t="shared" si="4"/>
        <v>SG Romm./Gilbach</v>
      </c>
      <c r="F58" s="73">
        <f>IF(SUMPRODUCT((Ergebniseingabe!$N$35:$N$58=D58)*(Ergebniseingabe!$AJ$35:$AJ$58=E58)*(ISNUMBER(Ergebniseingabe!$BH$35:$BH$58)))=1,SUMPRODUCT((Ergebniseingabe!$N$35:$N$58=D58)*(Ergebniseingabe!$AJ$35:$AJ$58=E58)*(Ergebniseingabe!$BE$35:$BE$58))&amp;":"&amp;SUMPRODUCT((Ergebniseingabe!$N$35:$N$58=D58)*(Ergebniseingabe!$AJ$35:$AJ$58=E58)*(Ergebniseingabe!$BH$35:$BH$58)),"")</f>
      </c>
      <c r="G58" s="73">
        <f>IF(SUMPRODUCT((Ergebniseingabe!$AJ$35:$AJ$58=D58)*(Ergebniseingabe!$N$35:$N$58=E58)*(ISNUMBER(Ergebniseingabe!$BH$35:$BH$58)))=1,SUMPRODUCT((Ergebniseingabe!$AJ$35:$AJ$58=D58)*(Ergebniseingabe!$N$35:$N$58=E58)*(Ergebniseingabe!$BH$35:$BH$58))&amp;":"&amp;SUMPRODUCT((Ergebniseingabe!$AJ$35:$AJ$58=D58)*(Ergebniseingabe!$N$35:$N$58=E58)*(Ergebniseingabe!$BE$35:$BE$58)),"")</f>
      </c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5"/>
      <c r="BZ58" s="75"/>
      <c r="CA58" s="75"/>
      <c r="CB58" s="75"/>
      <c r="CC58" s="75"/>
      <c r="CD58" s="75"/>
      <c r="CE58" s="75"/>
    </row>
    <row r="59" spans="3:83" s="73" customFormat="1" ht="12.75">
      <c r="C59" s="73" t="e">
        <f t="shared" si="0"/>
        <v>#N/A</v>
      </c>
      <c r="D59" s="73" t="e">
        <f t="shared" si="3"/>
        <v>#N/A</v>
      </c>
      <c r="E59" s="73" t="str">
        <f t="shared" si="4"/>
        <v>SG Romm./Gilbach</v>
      </c>
      <c r="F59" s="73" t="e">
        <f>IF(SUMPRODUCT((Ergebniseingabe!$N$35:$N$58=D59)*(Ergebniseingabe!$AJ$35:$AJ$58=E59)*(ISNUMBER(Ergebniseingabe!$BH$35:$BH$58)))=1,SUMPRODUCT((Ergebniseingabe!$N$35:$N$58=D59)*(Ergebniseingabe!$AJ$35:$AJ$58=E59)*(Ergebniseingabe!$BE$35:$BE$58))&amp;":"&amp;SUMPRODUCT((Ergebniseingabe!$N$35:$N$58=D59)*(Ergebniseingabe!$AJ$35:$AJ$58=E59)*(Ergebniseingabe!$BH$35:$BH$58)),"")</f>
        <v>#N/A</v>
      </c>
      <c r="G59" s="73" t="e">
        <f>IF(SUMPRODUCT((Ergebniseingabe!$AJ$35:$AJ$58=D59)*(Ergebniseingabe!$N$35:$N$58=E59)*(ISNUMBER(Ergebniseingabe!$BH$35:$BH$58)))=1,SUMPRODUCT((Ergebniseingabe!$AJ$35:$AJ$58=D59)*(Ergebniseingabe!$N$35:$N$58=E59)*(Ergebniseingabe!$BH$35:$BH$58))&amp;":"&amp;SUMPRODUCT((Ergebniseingabe!$AJ$35:$AJ$58=D59)*(Ergebniseingabe!$N$35:$N$58=E59)*(Ergebniseingabe!$BE$35:$BE$58)),"")</f>
        <v>#N/A</v>
      </c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5"/>
      <c r="BZ59" s="75"/>
      <c r="CA59" s="75"/>
      <c r="CB59" s="75"/>
      <c r="CC59" s="75"/>
      <c r="CD59" s="75"/>
      <c r="CE59" s="75"/>
    </row>
    <row r="60" spans="3:83" s="73" customFormat="1" ht="12.75">
      <c r="C60" s="73" t="e">
        <f t="shared" si="0"/>
        <v>#N/A</v>
      </c>
      <c r="D60" s="73" t="e">
        <f t="shared" si="3"/>
        <v>#N/A</v>
      </c>
      <c r="E60" s="73" t="str">
        <f t="shared" si="4"/>
        <v>FC Fortuna Köln</v>
      </c>
      <c r="F60" s="73" t="e">
        <f>IF(SUMPRODUCT((Ergebniseingabe!$N$35:$N$58=D60)*(Ergebniseingabe!$AJ$35:$AJ$58=E60)*(ISNUMBER(Ergebniseingabe!$BH$35:$BH$58)))=1,SUMPRODUCT((Ergebniseingabe!$N$35:$N$58=D60)*(Ergebniseingabe!$AJ$35:$AJ$58=E60)*(Ergebniseingabe!$BE$35:$BE$58))&amp;":"&amp;SUMPRODUCT((Ergebniseingabe!$N$35:$N$58=D60)*(Ergebniseingabe!$AJ$35:$AJ$58=E60)*(Ergebniseingabe!$BH$35:$BH$58)),"")</f>
        <v>#N/A</v>
      </c>
      <c r="G60" s="73" t="e">
        <f>IF(SUMPRODUCT((Ergebniseingabe!$AJ$35:$AJ$58=D60)*(Ergebniseingabe!$N$35:$N$58=E60)*(ISNUMBER(Ergebniseingabe!$BH$35:$BH$58)))=1,SUMPRODUCT((Ergebniseingabe!$AJ$35:$AJ$58=D60)*(Ergebniseingabe!$N$35:$N$58=E60)*(Ergebniseingabe!$BH$35:$BH$58))&amp;":"&amp;SUMPRODUCT((Ergebniseingabe!$AJ$35:$AJ$58=D60)*(Ergebniseingabe!$N$35:$N$58=E60)*(Ergebniseingabe!$BE$35:$BE$58)),"")</f>
        <v>#N/A</v>
      </c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5"/>
      <c r="BZ60" s="75"/>
      <c r="CA60" s="75"/>
      <c r="CB60" s="75"/>
      <c r="CC60" s="75"/>
      <c r="CD60" s="75"/>
      <c r="CE60" s="75"/>
    </row>
    <row r="61" spans="61:83" s="73" customFormat="1" ht="12.75"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5"/>
      <c r="BZ61" s="75"/>
      <c r="CA61" s="75"/>
      <c r="CB61" s="75"/>
      <c r="CC61" s="75"/>
      <c r="CD61" s="75"/>
      <c r="CE61" s="75"/>
    </row>
    <row r="62" spans="61:83" s="73" customFormat="1" ht="12.75"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5"/>
      <c r="BZ62" s="75"/>
      <c r="CA62" s="75"/>
      <c r="CB62" s="75"/>
      <c r="CC62" s="75"/>
      <c r="CD62" s="75"/>
      <c r="CE62" s="75"/>
    </row>
    <row r="63" spans="61:83" s="73" customFormat="1" ht="12.75"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5"/>
      <c r="BZ63" s="75"/>
      <c r="CA63" s="75"/>
      <c r="CB63" s="75"/>
      <c r="CC63" s="75"/>
      <c r="CD63" s="75"/>
      <c r="CE63" s="7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:L7"/>
  <sheetViews>
    <sheetView zoomScalePageLayoutView="0" workbookViewId="0" topLeftCell="A1">
      <selection activeCell="L7" sqref="L7"/>
    </sheetView>
  </sheetViews>
  <sheetFormatPr defaultColWidth="11.421875" defaultRowHeight="12.75"/>
  <cols>
    <col min="4" max="4" width="21.28125" style="0" bestFit="1" customWidth="1"/>
  </cols>
  <sheetData>
    <row r="3" ht="13.5" thickBot="1"/>
    <row r="4" spans="4:12" ht="15">
      <c r="D4" s="123" t="s">
        <v>117</v>
      </c>
      <c r="F4" s="124" t="s">
        <v>119</v>
      </c>
      <c r="I4" s="126" t="s">
        <v>125</v>
      </c>
      <c r="L4" s="125" t="s">
        <v>124</v>
      </c>
    </row>
    <row r="5" spans="4:12" ht="15">
      <c r="D5" s="124" t="s">
        <v>118</v>
      </c>
      <c r="F5" s="124" t="s">
        <v>130</v>
      </c>
      <c r="I5" s="127" t="s">
        <v>127</v>
      </c>
      <c r="L5" s="124" t="s">
        <v>123</v>
      </c>
    </row>
    <row r="6" spans="4:12" ht="15">
      <c r="D6" s="124" t="s">
        <v>121</v>
      </c>
      <c r="F6" s="124" t="s">
        <v>122</v>
      </c>
      <c r="I6" s="124" t="s">
        <v>128</v>
      </c>
      <c r="L6" s="124" t="s">
        <v>129</v>
      </c>
    </row>
    <row r="7" spans="4:12" ht="15.75" thickBot="1">
      <c r="D7" s="125" t="s">
        <v>131</v>
      </c>
      <c r="F7" s="128" t="s">
        <v>132</v>
      </c>
      <c r="I7" s="125" t="s">
        <v>120</v>
      </c>
      <c r="L7" s="125" t="s">
        <v>126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Petersohn</cp:lastModifiedBy>
  <cp:lastPrinted>2011-05-16T22:13:00Z</cp:lastPrinted>
  <dcterms:created xsi:type="dcterms:W3CDTF">2010-02-21T20:17:19Z</dcterms:created>
  <dcterms:modified xsi:type="dcterms:W3CDTF">2016-04-15T21:51:56Z</dcterms:modified>
  <cp:category/>
  <cp:version/>
  <cp:contentType/>
  <cp:contentStatus/>
</cp:coreProperties>
</file>