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17490" windowHeight="12660" activeTab="0"/>
  </bookViews>
  <sheets>
    <sheet name="Ergebniseingabe" sheetId="1" r:id="rId1"/>
    <sheet name=" " sheetId="2" state="veryHidden" r:id="rId2"/>
  </sheets>
  <definedNames>
    <definedName name="Ändern">' '!$U$3:$W$6</definedName>
    <definedName name="_xlnm.Print_Area" localSheetId="0">'Ergebniseingabe'!$A$1:$BO$86</definedName>
  </definedNames>
  <calcPr fullCalcOnLoad="1"/>
</workbook>
</file>

<file path=xl/comments1.xml><?xml version="1.0" encoding="utf-8"?>
<comments xmlns="http://schemas.openxmlformats.org/spreadsheetml/2006/main">
  <authors>
    <author>JW</author>
  </authors>
  <commentList>
    <comment ref="B40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  <comment ref="B52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<sst xmlns="http://schemas.openxmlformats.org/spreadsheetml/2006/main" count="126" uniqueCount="67">
  <si>
    <t>Uhr</t>
  </si>
  <si>
    <t>Spielzeit:</t>
  </si>
  <si>
    <t>x</t>
  </si>
  <si>
    <t>Wechselzeit:</t>
  </si>
  <si>
    <t>Teilnehmende Mannschaften</t>
  </si>
  <si>
    <t>Spielplan Vorrunde</t>
  </si>
  <si>
    <t>Nr.</t>
  </si>
  <si>
    <t>Grp.</t>
  </si>
  <si>
    <t>Spielpaarung</t>
  </si>
  <si>
    <t>Ergebnis</t>
  </si>
  <si>
    <t>A</t>
  </si>
  <si>
    <t>-</t>
  </si>
  <si>
    <t>B</t>
  </si>
  <si>
    <t>Korrektur</t>
  </si>
  <si>
    <t>Grund</t>
  </si>
  <si>
    <t>Platz</t>
  </si>
  <si>
    <t>Sp</t>
  </si>
  <si>
    <t>g</t>
  </si>
  <si>
    <t>u</t>
  </si>
  <si>
    <t>v</t>
  </si>
  <si>
    <t>Tore</t>
  </si>
  <si>
    <t>Diff.</t>
  </si>
  <si>
    <t>Pkt.</t>
  </si>
  <si>
    <t>Endrunde</t>
  </si>
  <si>
    <t>1. Halbfinale</t>
  </si>
  <si>
    <t>1. Gruppe A</t>
  </si>
  <si>
    <t>2. Gruppe B</t>
  </si>
  <si>
    <t>2. Halbfinale</t>
  </si>
  <si>
    <t>2. Gruppe A</t>
  </si>
  <si>
    <t>1. Gruppe B</t>
  </si>
  <si>
    <t>Spiel um Platz 3</t>
  </si>
  <si>
    <t>Verlierer 1. Halbfinale</t>
  </si>
  <si>
    <t>Verlierer 2. Halbfinale</t>
  </si>
  <si>
    <t>Endspiel</t>
  </si>
  <si>
    <t>Sieger 1. Halbfinale</t>
  </si>
  <si>
    <t>Sieger 2. Halbfinale</t>
  </si>
  <si>
    <t>Plazierungen</t>
  </si>
  <si>
    <t>1.</t>
  </si>
  <si>
    <t>2.</t>
  </si>
  <si>
    <t>3.</t>
  </si>
  <si>
    <t>4.</t>
  </si>
  <si>
    <t>+</t>
  </si>
  <si>
    <t>Punkte</t>
  </si>
  <si>
    <t>diff.</t>
  </si>
  <si>
    <t>Spiele</t>
  </si>
  <si>
    <t>n.9m</t>
  </si>
  <si>
    <t>Uhrzeit:</t>
  </si>
  <si>
    <t>Uhrzeit</t>
  </si>
  <si>
    <t>Vorrunde</t>
  </si>
  <si>
    <t>Tabellen Vorrunde</t>
  </si>
  <si>
    <t>SV Rosellen 1</t>
  </si>
  <si>
    <t>SV 1930 Rosellen e.V.</t>
  </si>
  <si>
    <t>Gruppe B</t>
  </si>
  <si>
    <t>Gruppe A</t>
  </si>
  <si>
    <t>SV Rosellen 2</t>
  </si>
  <si>
    <t>Spiel um Platz 5</t>
  </si>
  <si>
    <t>3. Gruppe A</t>
  </si>
  <si>
    <t>3. Gruppe B</t>
  </si>
  <si>
    <t>5.</t>
  </si>
  <si>
    <t>6.</t>
  </si>
  <si>
    <t>B-Jugend Turnier</t>
  </si>
  <si>
    <t>N&amp;B Teamsport-Cup 2016</t>
  </si>
  <si>
    <t>SG Neukirchen/Hülchrath</t>
  </si>
  <si>
    <t xml:space="preserve">DSC 99 Düsseldorf </t>
  </si>
  <si>
    <t>SF Neersbroich</t>
  </si>
  <si>
    <t>DJK Hoisten</t>
  </si>
  <si>
    <t>Bezirkssportanlage Rosellen, Rosellener Schulstr. 11, 41470 Neuss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</si>
</sst>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  <numFmt numFmtId="170" formatCode="0\ &quot;:&quot;"/>
    <numFmt numFmtId="171" formatCode=";;;"/>
    <numFmt numFmtId="172" formatCode="0&quot;.&quot;"/>
    <numFmt numFmtId="173" formatCode="0\ &quot;min&quot;"/>
    <numFmt numFmtId="174" formatCode="0;;\ &quot;min&quot;"/>
    <numFmt numFmtId="175" formatCode="[$-F800]dddd\,\ mmmm\ dd\,\ yyyy"/>
    <numFmt numFmtId="176" formatCode="&quot;Am&quot;\ dddd\,\ dd/\ mmmm\ yyyy"/>
    <numFmt numFmtId="177" formatCode="[=0]&quot;&quot;;0\ &quot;min&quot;"/>
  </numFmts>
  <fonts count="71">
    <font>
      <sz val="10"/>
      <name val="Arial"/>
      <family val="0"/>
    </font>
    <font>
      <u val="single"/>
      <sz val="11.2"/>
      <color indexed="36"/>
      <name val="Arial"/>
      <family val="2"/>
    </font>
    <font>
      <u val="single"/>
      <sz val="11.2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22"/>
      <name val="Comic Sans MS"/>
      <family val="4"/>
    </font>
    <font>
      <sz val="18"/>
      <name val="Comic Sans MS"/>
      <family val="4"/>
    </font>
    <font>
      <sz val="10"/>
      <color indexed="22"/>
      <name val="Comic Sans MS"/>
      <family val="4"/>
    </font>
    <font>
      <sz val="18"/>
      <color indexed="8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indexed="23"/>
      <name val="Arial"/>
      <family val="2"/>
    </font>
    <font>
      <sz val="10"/>
      <color indexed="23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7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362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174" fontId="19" fillId="0" borderId="0" xfId="0" applyNumberFormat="1" applyFont="1" applyAlignment="1" applyProtection="1">
      <alignment vertical="center"/>
      <protection hidden="1"/>
    </xf>
    <xf numFmtId="174" fontId="20" fillId="0" borderId="0" xfId="0" applyNumberFormat="1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71" fontId="0" fillId="0" borderId="0" xfId="0" applyNumberForma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7" fillId="0" borderId="10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left" vertical="center"/>
      <protection hidden="1"/>
    </xf>
    <xf numFmtId="0" fontId="27" fillId="0" borderId="11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vertical="center"/>
      <protection hidden="1"/>
    </xf>
    <xf numFmtId="172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shrinkToFi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20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27" fillId="0" borderId="12" xfId="0" applyFont="1" applyFill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31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33" fillId="0" borderId="0" xfId="0" applyNumberFormat="1" applyFont="1" applyAlignment="1" applyProtection="1">
      <alignment horizontal="center" vertical="center"/>
      <protection hidden="1"/>
    </xf>
    <xf numFmtId="0" fontId="3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Alignment="1" applyProtection="1">
      <alignment horizontal="center" vertical="center"/>
      <protection hidden="1"/>
    </xf>
    <xf numFmtId="0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34" fillId="0" borderId="0" xfId="0" applyNumberFormat="1" applyFont="1" applyAlignment="1" applyProtection="1">
      <alignment horizontal="center" vertical="center"/>
      <protection hidden="1"/>
    </xf>
    <xf numFmtId="0" fontId="34" fillId="0" borderId="0" xfId="0" applyNumberFormat="1" applyFont="1" applyBorder="1" applyAlignment="1" applyProtection="1">
      <alignment horizontal="center" vertical="center"/>
      <protection hidden="1"/>
    </xf>
    <xf numFmtId="0" fontId="34" fillId="0" borderId="0" xfId="0" applyNumberFormat="1" applyFont="1" applyFill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0" fontId="27" fillId="0" borderId="14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6" fillId="0" borderId="0" xfId="0" applyNumberFormat="1" applyFont="1" applyAlignment="1" applyProtection="1">
      <alignment vertical="center"/>
      <protection hidden="1"/>
    </xf>
    <xf numFmtId="0" fontId="27" fillId="0" borderId="12" xfId="0" applyFont="1" applyBorder="1" applyAlignment="1" applyProtection="1">
      <alignment horizontal="center" vertical="center"/>
      <protection hidden="1" locked="0"/>
    </xf>
    <xf numFmtId="0" fontId="27" fillId="0" borderId="11" xfId="0" applyFont="1" applyBorder="1" applyAlignment="1" applyProtection="1">
      <alignment horizontal="center" vertical="center"/>
      <protection hidden="1" locked="0"/>
    </xf>
    <xf numFmtId="0" fontId="27" fillId="0" borderId="15" xfId="0" applyFont="1" applyFill="1" applyBorder="1" applyAlignment="1" applyProtection="1">
      <alignment horizontal="center" vertical="center"/>
      <protection hidden="1"/>
    </xf>
    <xf numFmtId="0" fontId="27" fillId="0" borderId="15" xfId="0" applyFont="1" applyBorder="1" applyAlignment="1" applyProtection="1">
      <alignment horizontal="center" vertical="center"/>
      <protection hidden="1" locked="0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" fillId="0" borderId="11" xfId="0" applyNumberFormat="1" applyFont="1" applyBorder="1" applyAlignment="1" applyProtection="1">
      <alignment vertical="center"/>
      <protection hidden="1"/>
    </xf>
    <xf numFmtId="0" fontId="4" fillId="0" borderId="11" xfId="0" applyNumberFormat="1" applyFont="1" applyFill="1" applyBorder="1" applyAlignment="1" applyProtection="1">
      <alignment vertical="center"/>
      <protection hidden="1"/>
    </xf>
    <xf numFmtId="0" fontId="33" fillId="0" borderId="11" xfId="0" applyNumberFormat="1" applyFont="1" applyFill="1" applyBorder="1" applyAlignment="1" applyProtection="1">
      <alignment horizontal="center" vertical="center"/>
      <protection hidden="1"/>
    </xf>
    <xf numFmtId="0" fontId="33" fillId="0" borderId="11" xfId="0" applyNumberFormat="1" applyFont="1" applyBorder="1" applyAlignment="1" applyProtection="1">
      <alignment horizontal="center" vertical="center"/>
      <protection hidden="1"/>
    </xf>
    <xf numFmtId="0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NumberFormat="1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32" fillId="0" borderId="16" xfId="0" applyFont="1" applyBorder="1" applyAlignment="1" applyProtection="1">
      <alignment horizontal="center" vertical="center"/>
      <protection hidden="1"/>
    </xf>
    <xf numFmtId="0" fontId="32" fillId="0" borderId="11" xfId="0" applyFont="1" applyBorder="1" applyAlignment="1" applyProtection="1">
      <alignment horizontal="center" vertical="center"/>
      <protection hidden="1"/>
    </xf>
    <xf numFmtId="0" fontId="32" fillId="0" borderId="11" xfId="0" applyFont="1" applyBorder="1" applyAlignment="1" applyProtection="1">
      <alignment horizontal="left" vertical="center"/>
      <protection hidden="1"/>
    </xf>
    <xf numFmtId="0" fontId="32" fillId="0" borderId="17" xfId="0" applyFont="1" applyBorder="1" applyAlignment="1" applyProtection="1">
      <alignment horizontal="left" vertical="center"/>
      <protection hidden="1"/>
    </xf>
    <xf numFmtId="0" fontId="32" fillId="0" borderId="18" xfId="0" applyFont="1" applyBorder="1" applyAlignment="1" applyProtection="1">
      <alignment horizontal="center" vertical="center"/>
      <protection hidden="1"/>
    </xf>
    <xf numFmtId="0" fontId="32" fillId="0" borderId="15" xfId="0" applyFont="1" applyBorder="1" applyAlignment="1" applyProtection="1">
      <alignment horizontal="center" vertical="center"/>
      <protection hidden="1"/>
    </xf>
    <xf numFmtId="0" fontId="32" fillId="0" borderId="15" xfId="0" applyFont="1" applyBorder="1" applyAlignment="1" applyProtection="1">
      <alignment horizontal="left" vertical="center"/>
      <protection hidden="1"/>
    </xf>
    <xf numFmtId="0" fontId="32" fillId="0" borderId="19" xfId="0" applyFont="1" applyBorder="1" applyAlignment="1" applyProtection="1">
      <alignment horizontal="left" vertical="center"/>
      <protection hidden="1"/>
    </xf>
    <xf numFmtId="170" fontId="27" fillId="0" borderId="20" xfId="0" applyNumberFormat="1" applyFont="1" applyFill="1" applyBorder="1" applyAlignment="1" applyProtection="1">
      <alignment horizontal="right" vertical="center"/>
      <protection locked="0"/>
    </xf>
    <xf numFmtId="170" fontId="27" fillId="0" borderId="12" xfId="0" applyNumberFormat="1" applyFont="1" applyFill="1" applyBorder="1" applyAlignment="1" applyProtection="1">
      <alignment horizontal="right" vertical="center"/>
      <protection locked="0"/>
    </xf>
    <xf numFmtId="0" fontId="27" fillId="0" borderId="12" xfId="0" applyFont="1" applyFill="1" applyBorder="1" applyAlignment="1" applyProtection="1">
      <alignment horizontal="center" vertical="center"/>
      <protection locked="0"/>
    </xf>
    <xf numFmtId="0" fontId="32" fillId="0" borderId="14" xfId="0" applyFont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32" fillId="0" borderId="21" xfId="0" applyFont="1" applyBorder="1" applyAlignment="1" applyProtection="1">
      <alignment horizontal="center" vertical="center"/>
      <protection hidden="1"/>
    </xf>
    <xf numFmtId="0" fontId="32" fillId="0" borderId="22" xfId="0" applyFont="1" applyBorder="1" applyAlignment="1" applyProtection="1">
      <alignment horizontal="center" vertical="center"/>
      <protection hidden="1"/>
    </xf>
    <xf numFmtId="0" fontId="27" fillId="0" borderId="23" xfId="0" applyFont="1" applyFill="1" applyBorder="1" applyAlignment="1" applyProtection="1">
      <alignment horizontal="center" vertical="center"/>
      <protection hidden="1"/>
    </xf>
    <xf numFmtId="0" fontId="27" fillId="0" borderId="15" xfId="0" applyFont="1" applyFill="1" applyBorder="1" applyAlignment="1" applyProtection="1">
      <alignment horizontal="center" vertical="center"/>
      <protection hidden="1"/>
    </xf>
    <xf numFmtId="0" fontId="28" fillId="33" borderId="24" xfId="0" applyFont="1" applyFill="1" applyBorder="1" applyAlignment="1" applyProtection="1">
      <alignment horizontal="center" vertical="center"/>
      <protection hidden="1"/>
    </xf>
    <xf numFmtId="0" fontId="28" fillId="33" borderId="25" xfId="0" applyFont="1" applyFill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28" fillId="34" borderId="24" xfId="0" applyFont="1" applyFill="1" applyBorder="1" applyAlignment="1" applyProtection="1">
      <alignment horizontal="center" vertical="center"/>
      <protection hidden="1"/>
    </xf>
    <xf numFmtId="0" fontId="28" fillId="34" borderId="25" xfId="0" applyFont="1" applyFill="1" applyBorder="1" applyAlignment="1" applyProtection="1">
      <alignment horizontal="center" vertical="center"/>
      <protection hidden="1"/>
    </xf>
    <xf numFmtId="0" fontId="28" fillId="34" borderId="27" xfId="0" applyFont="1" applyFill="1" applyBorder="1" applyAlignment="1" applyProtection="1">
      <alignment horizontal="center" vertical="center"/>
      <protection hidden="1"/>
    </xf>
    <xf numFmtId="0" fontId="0" fillId="34" borderId="24" xfId="0" applyFont="1" applyFill="1" applyBorder="1" applyAlignment="1" applyProtection="1">
      <alignment horizontal="center" vertical="center"/>
      <protection hidden="1"/>
    </xf>
    <xf numFmtId="0" fontId="0" fillId="34" borderId="25" xfId="0" applyFont="1" applyFill="1" applyBorder="1" applyAlignment="1" applyProtection="1">
      <alignment horizontal="center" vertical="center"/>
      <protection hidden="1"/>
    </xf>
    <xf numFmtId="0" fontId="0" fillId="34" borderId="28" xfId="0" applyFont="1" applyFill="1" applyBorder="1" applyAlignment="1" applyProtection="1">
      <alignment horizontal="center" vertical="center"/>
      <protection hidden="1"/>
    </xf>
    <xf numFmtId="0" fontId="27" fillId="0" borderId="20" xfId="0" applyFont="1" applyFill="1" applyBorder="1" applyAlignment="1" applyProtection="1">
      <alignment horizontal="left" vertical="center"/>
      <protection hidden="1"/>
    </xf>
    <xf numFmtId="0" fontId="27" fillId="0" borderId="12" xfId="0" applyFont="1" applyFill="1" applyBorder="1" applyAlignment="1" applyProtection="1">
      <alignment horizontal="left" vertical="center"/>
      <protection hidden="1"/>
    </xf>
    <xf numFmtId="0" fontId="27" fillId="0" borderId="29" xfId="0" applyFont="1" applyFill="1" applyBorder="1" applyAlignment="1" applyProtection="1">
      <alignment horizontal="left" vertical="center"/>
      <protection hidden="1"/>
    </xf>
    <xf numFmtId="0" fontId="0" fillId="35" borderId="24" xfId="0" applyFill="1" applyBorder="1" applyAlignment="1" applyProtection="1">
      <alignment horizontal="center" vertical="center"/>
      <protection hidden="1"/>
    </xf>
    <xf numFmtId="0" fontId="0" fillId="35" borderId="25" xfId="0" applyFill="1" applyBorder="1" applyAlignment="1" applyProtection="1">
      <alignment horizontal="center" vertical="center"/>
      <protection hidden="1"/>
    </xf>
    <xf numFmtId="0" fontId="0" fillId="35" borderId="28" xfId="0" applyFill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27" fillId="0" borderId="32" xfId="0" applyFont="1" applyFill="1" applyBorder="1" applyAlignment="1" applyProtection="1">
      <alignment horizontal="center" vertical="center"/>
      <protection hidden="1"/>
    </xf>
    <xf numFmtId="0" fontId="27" fillId="0" borderId="33" xfId="0" applyFont="1" applyFill="1" applyBorder="1" applyAlignment="1" applyProtection="1">
      <alignment horizontal="center" vertical="center"/>
      <protection hidden="1"/>
    </xf>
    <xf numFmtId="0" fontId="27" fillId="0" borderId="34" xfId="0" applyFont="1" applyFill="1" applyBorder="1" applyAlignment="1" applyProtection="1">
      <alignment horizontal="center" vertical="center"/>
      <protection hidden="1"/>
    </xf>
    <xf numFmtId="0" fontId="27" fillId="0" borderId="35" xfId="0" applyFont="1" applyFill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170" fontId="27" fillId="0" borderId="36" xfId="0" applyNumberFormat="1" applyFont="1" applyFill="1" applyBorder="1" applyAlignment="1" applyProtection="1">
      <alignment horizontal="right" vertical="center"/>
      <protection locked="0"/>
    </xf>
    <xf numFmtId="170" fontId="27" fillId="0" borderId="11" xfId="0" applyNumberFormat="1" applyFont="1" applyFill="1" applyBorder="1" applyAlignment="1" applyProtection="1">
      <alignment horizontal="right" vertical="center"/>
      <protection locked="0"/>
    </xf>
    <xf numFmtId="0" fontId="27" fillId="0" borderId="11" xfId="0" applyFont="1" applyFill="1" applyBorder="1" applyAlignment="1" applyProtection="1">
      <alignment horizontal="left" vertical="center" shrinkToFit="1"/>
      <protection hidden="1"/>
    </xf>
    <xf numFmtId="0" fontId="27" fillId="0" borderId="37" xfId="0" applyFont="1" applyFill="1" applyBorder="1" applyAlignment="1" applyProtection="1">
      <alignment horizontal="left" vertical="center" shrinkToFit="1"/>
      <protection hidden="1"/>
    </xf>
    <xf numFmtId="49" fontId="27" fillId="36" borderId="23" xfId="0" applyNumberFormat="1" applyFont="1" applyFill="1" applyBorder="1" applyAlignment="1" applyProtection="1">
      <alignment horizontal="center" vertical="center" shrinkToFit="1"/>
      <protection hidden="1" locked="0"/>
    </xf>
    <xf numFmtId="49" fontId="27" fillId="36" borderId="15" xfId="0" applyNumberFormat="1" applyFont="1" applyFill="1" applyBorder="1" applyAlignment="1" applyProtection="1">
      <alignment horizontal="center" vertical="center" shrinkToFit="1"/>
      <protection hidden="1" locked="0"/>
    </xf>
    <xf numFmtId="49" fontId="27" fillId="36" borderId="26" xfId="0" applyNumberFormat="1" applyFont="1" applyFill="1" applyBorder="1" applyAlignment="1" applyProtection="1">
      <alignment horizontal="center" vertical="center" shrinkToFit="1"/>
      <protection hidden="1" locked="0"/>
    </xf>
    <xf numFmtId="0" fontId="27" fillId="0" borderId="30" xfId="0" applyFont="1" applyBorder="1" applyAlignment="1" applyProtection="1">
      <alignment horizontal="center" vertical="center"/>
      <protection hidden="1" locked="0"/>
    </xf>
    <xf numFmtId="0" fontId="27" fillId="0" borderId="10" xfId="0" applyFont="1" applyBorder="1" applyAlignment="1" applyProtection="1">
      <alignment horizontal="center" vertical="center"/>
      <protection hidden="1" locked="0"/>
    </xf>
    <xf numFmtId="0" fontId="27" fillId="0" borderId="31" xfId="0" applyFont="1" applyBorder="1" applyAlignment="1" applyProtection="1">
      <alignment horizontal="center" vertical="center"/>
      <protection hidden="1" locked="0"/>
    </xf>
    <xf numFmtId="0" fontId="27" fillId="0" borderId="26" xfId="0" applyFont="1" applyBorder="1" applyAlignment="1" applyProtection="1">
      <alignment horizontal="center" vertical="center"/>
      <protection hidden="1" locked="0"/>
    </xf>
    <xf numFmtId="0" fontId="27" fillId="0" borderId="38" xfId="0" applyFont="1" applyBorder="1" applyAlignment="1" applyProtection="1">
      <alignment horizontal="center" vertical="center"/>
      <protection hidden="1" locked="0"/>
    </xf>
    <xf numFmtId="49" fontId="27" fillId="0" borderId="23" xfId="0" applyNumberFormat="1" applyFont="1" applyBorder="1" applyAlignment="1" applyProtection="1">
      <alignment horizontal="center" vertical="center" shrinkToFit="1"/>
      <protection hidden="1" locked="0"/>
    </xf>
    <xf numFmtId="49" fontId="27" fillId="0" borderId="15" xfId="0" applyNumberFormat="1" applyFont="1" applyBorder="1" applyAlignment="1" applyProtection="1">
      <alignment horizontal="center" vertical="center" shrinkToFit="1"/>
      <protection hidden="1" locked="0"/>
    </xf>
    <xf numFmtId="49" fontId="27" fillId="0" borderId="26" xfId="0" applyNumberFormat="1" applyFont="1" applyBorder="1" applyAlignment="1" applyProtection="1">
      <alignment horizontal="center" vertical="center" shrinkToFit="1"/>
      <protection hidden="1" locked="0"/>
    </xf>
    <xf numFmtId="0" fontId="0" fillId="33" borderId="24" xfId="0" applyFont="1" applyFill="1" applyBorder="1" applyAlignment="1" applyProtection="1">
      <alignment horizontal="center" vertical="center"/>
      <protection hidden="1"/>
    </xf>
    <xf numFmtId="0" fontId="0" fillId="33" borderId="25" xfId="0" applyFont="1" applyFill="1" applyBorder="1" applyAlignment="1" applyProtection="1">
      <alignment horizontal="center" vertical="center"/>
      <protection hidden="1"/>
    </xf>
    <xf numFmtId="0" fontId="0" fillId="33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176" fontId="17" fillId="0" borderId="0" xfId="0" applyNumberFormat="1" applyFont="1" applyAlignment="1" applyProtection="1">
      <alignment horizontal="center" vertical="center"/>
      <protection locked="0"/>
    </xf>
    <xf numFmtId="0" fontId="27" fillId="37" borderId="39" xfId="0" applyFont="1" applyFill="1" applyBorder="1" applyAlignment="1" applyProtection="1">
      <alignment horizontal="center" textRotation="90"/>
      <protection hidden="1"/>
    </xf>
    <xf numFmtId="0" fontId="27" fillId="37" borderId="40" xfId="0" applyFont="1" applyFill="1" applyBorder="1" applyAlignment="1" applyProtection="1">
      <alignment horizontal="center" textRotation="90"/>
      <protection hidden="1"/>
    </xf>
    <xf numFmtId="0" fontId="27" fillId="37" borderId="41" xfId="0" applyFont="1" applyFill="1" applyBorder="1" applyAlignment="1" applyProtection="1">
      <alignment horizontal="center" textRotation="90"/>
      <protection hidden="1"/>
    </xf>
    <xf numFmtId="0" fontId="27" fillId="37" borderId="42" xfId="0" applyFont="1" applyFill="1" applyBorder="1" applyAlignment="1" applyProtection="1">
      <alignment horizontal="center" textRotation="90"/>
      <protection hidden="1"/>
    </xf>
    <xf numFmtId="0" fontId="27" fillId="37" borderId="43" xfId="0" applyFont="1" applyFill="1" applyBorder="1" applyAlignment="1" applyProtection="1">
      <alignment horizontal="center" textRotation="90"/>
      <protection hidden="1"/>
    </xf>
    <xf numFmtId="0" fontId="27" fillId="37" borderId="44" xfId="0" applyFont="1" applyFill="1" applyBorder="1" applyAlignment="1" applyProtection="1">
      <alignment horizontal="center" textRotation="90"/>
      <protection hidden="1"/>
    </xf>
    <xf numFmtId="0" fontId="35" fillId="36" borderId="24" xfId="0" applyFont="1" applyFill="1" applyBorder="1" applyAlignment="1" applyProtection="1">
      <alignment horizontal="center" vertical="center"/>
      <protection hidden="1"/>
    </xf>
    <xf numFmtId="0" fontId="35" fillId="36" borderId="25" xfId="0" applyFont="1" applyFill="1" applyBorder="1" applyAlignment="1" applyProtection="1">
      <alignment horizontal="center" vertical="center"/>
      <protection hidden="1"/>
    </xf>
    <xf numFmtId="0" fontId="35" fillId="36" borderId="27" xfId="0" applyFont="1" applyFill="1" applyBorder="1" applyAlignment="1" applyProtection="1">
      <alignment horizontal="center" vertical="center"/>
      <protection hidden="1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7" fillId="0" borderId="36" xfId="0" applyFont="1" applyFill="1" applyBorder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27" fillId="0" borderId="12" xfId="0" applyFont="1" applyFill="1" applyBorder="1" applyAlignment="1" applyProtection="1">
      <alignment horizontal="left" vertical="center" shrinkToFit="1"/>
      <protection hidden="1"/>
    </xf>
    <xf numFmtId="173" fontId="17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right" vertical="center"/>
      <protection hidden="1"/>
    </xf>
    <xf numFmtId="0" fontId="27" fillId="0" borderId="36" xfId="0" applyFont="1" applyFill="1" applyBorder="1" applyAlignment="1" applyProtection="1">
      <alignment horizontal="center" vertical="center"/>
      <protection hidden="1"/>
    </xf>
    <xf numFmtId="0" fontId="27" fillId="0" borderId="11" xfId="0" applyFont="1" applyFill="1" applyBorder="1" applyAlignment="1" applyProtection="1">
      <alignment horizontal="center" vertical="center"/>
      <protection hidden="1"/>
    </xf>
    <xf numFmtId="0" fontId="27" fillId="0" borderId="37" xfId="0" applyFont="1" applyFill="1" applyBorder="1" applyAlignment="1" applyProtection="1">
      <alignment horizontal="center" vertical="center"/>
      <protection hidden="1"/>
    </xf>
    <xf numFmtId="177" fontId="17" fillId="0" borderId="0" xfId="0" applyNumberFormat="1" applyFont="1" applyBorder="1" applyAlignment="1" applyProtection="1">
      <alignment horizontal="left" vertical="center"/>
      <protection locked="0"/>
    </xf>
    <xf numFmtId="0" fontId="25" fillId="0" borderId="16" xfId="0" applyFont="1" applyBorder="1" applyAlignment="1" applyProtection="1">
      <alignment horizontal="left" vertical="center" shrinkToFit="1"/>
      <protection locked="0"/>
    </xf>
    <xf numFmtId="0" fontId="25" fillId="0" borderId="11" xfId="0" applyFont="1" applyBorder="1" applyAlignment="1" applyProtection="1">
      <alignment horizontal="left" vertical="center" shrinkToFit="1"/>
      <protection locked="0"/>
    </xf>
    <xf numFmtId="0" fontId="25" fillId="0" borderId="17" xfId="0" applyFont="1" applyBorder="1" applyAlignment="1" applyProtection="1">
      <alignment horizontal="left" vertical="center" shrinkToFi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 vertical="center"/>
      <protection hidden="1"/>
    </xf>
    <xf numFmtId="20" fontId="17" fillId="0" borderId="0" xfId="0" applyNumberFormat="1" applyFont="1" applyBorder="1" applyAlignment="1" applyProtection="1">
      <alignment horizontal="center" vertical="center"/>
      <protection locked="0"/>
    </xf>
    <xf numFmtId="0" fontId="27" fillId="0" borderId="45" xfId="0" applyFont="1" applyFill="1" applyBorder="1" applyAlignment="1" applyProtection="1">
      <alignment horizontal="center" vertical="center"/>
      <protection hidden="1"/>
    </xf>
    <xf numFmtId="0" fontId="27" fillId="0" borderId="46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locked="0"/>
    </xf>
    <xf numFmtId="0" fontId="27" fillId="0" borderId="29" xfId="0" applyFont="1" applyFill="1" applyBorder="1" applyAlignment="1" applyProtection="1">
      <alignment horizontal="left" vertical="center" shrinkToFit="1"/>
      <protection hidden="1"/>
    </xf>
    <xf numFmtId="0" fontId="9" fillId="0" borderId="0" xfId="0" applyFont="1" applyBorder="1" applyAlignment="1" applyProtection="1">
      <alignment horizontal="center" vertical="center"/>
      <protection locked="0"/>
    </xf>
    <xf numFmtId="0" fontId="25" fillId="37" borderId="47" xfId="0" applyFont="1" applyFill="1" applyBorder="1" applyAlignment="1" applyProtection="1">
      <alignment horizontal="center" vertical="center"/>
      <protection locked="0"/>
    </xf>
    <xf numFmtId="0" fontId="25" fillId="37" borderId="25" xfId="0" applyFont="1" applyFill="1" applyBorder="1" applyAlignment="1" applyProtection="1">
      <alignment horizontal="center" vertical="center"/>
      <protection locked="0"/>
    </xf>
    <xf numFmtId="0" fontId="25" fillId="37" borderId="28" xfId="0" applyFont="1" applyFill="1" applyBorder="1" applyAlignment="1" applyProtection="1">
      <alignment horizontal="center" vertical="center"/>
      <protection locked="0"/>
    </xf>
    <xf numFmtId="173" fontId="17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25" fillId="0" borderId="48" xfId="0" applyFont="1" applyBorder="1" applyAlignment="1" applyProtection="1">
      <alignment horizontal="left" vertical="center" shrinkToFit="1"/>
      <protection locked="0"/>
    </xf>
    <xf numFmtId="0" fontId="25" fillId="0" borderId="12" xfId="0" applyFont="1" applyBorder="1" applyAlignment="1" applyProtection="1">
      <alignment horizontal="left" vertical="center" shrinkToFit="1"/>
      <protection locked="0"/>
    </xf>
    <xf numFmtId="0" fontId="25" fillId="0" borderId="49" xfId="0" applyFont="1" applyBorder="1" applyAlignment="1" applyProtection="1">
      <alignment horizontal="left" vertical="center" shrinkToFit="1"/>
      <protection locked="0"/>
    </xf>
    <xf numFmtId="0" fontId="27" fillId="0" borderId="26" xfId="0" applyFont="1" applyFill="1" applyBorder="1" applyAlignment="1" applyProtection="1">
      <alignment horizontal="center" vertical="center"/>
      <protection hidden="1"/>
    </xf>
    <xf numFmtId="0" fontId="25" fillId="38" borderId="47" xfId="0" applyFont="1" applyFill="1" applyBorder="1" applyAlignment="1" applyProtection="1">
      <alignment horizontal="center" vertical="center"/>
      <protection locked="0"/>
    </xf>
    <xf numFmtId="0" fontId="25" fillId="38" borderId="25" xfId="0" applyFont="1" applyFill="1" applyBorder="1" applyAlignment="1" applyProtection="1">
      <alignment horizontal="center" vertical="center"/>
      <protection locked="0"/>
    </xf>
    <xf numFmtId="0" fontId="25" fillId="38" borderId="28" xfId="0" applyFont="1" applyFill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left" vertical="center" shrinkToFit="1"/>
      <protection locked="0"/>
    </xf>
    <xf numFmtId="0" fontId="25" fillId="0" borderId="15" xfId="0" applyFont="1" applyBorder="1" applyAlignment="1" applyProtection="1">
      <alignment horizontal="left" vertical="center" shrinkToFit="1"/>
      <protection locked="0"/>
    </xf>
    <xf numFmtId="0" fontId="25" fillId="0" borderId="19" xfId="0" applyFont="1" applyBorder="1" applyAlignment="1" applyProtection="1">
      <alignment horizontal="left" vertical="center" shrinkToFit="1"/>
      <protection locked="0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7" fillId="0" borderId="12" xfId="0" applyFont="1" applyFill="1" applyBorder="1" applyAlignment="1" applyProtection="1">
      <alignment horizontal="center" vertical="center"/>
      <protection hidden="1"/>
    </xf>
    <xf numFmtId="0" fontId="27" fillId="0" borderId="29" xfId="0" applyFont="1" applyFill="1" applyBorder="1" applyAlignment="1" applyProtection="1">
      <alignment horizontal="center" vertical="center"/>
      <protection hidden="1"/>
    </xf>
    <xf numFmtId="0" fontId="35" fillId="36" borderId="50" xfId="0" applyFont="1" applyFill="1" applyBorder="1" applyAlignment="1" applyProtection="1">
      <alignment horizontal="center" vertical="center"/>
      <protection hidden="1"/>
    </xf>
    <xf numFmtId="0" fontId="35" fillId="36" borderId="51" xfId="0" applyFont="1" applyFill="1" applyBorder="1" applyAlignment="1" applyProtection="1">
      <alignment horizontal="center" vertical="center"/>
      <protection hidden="1"/>
    </xf>
    <xf numFmtId="0" fontId="27" fillId="0" borderId="52" xfId="0" applyFont="1" applyBorder="1" applyAlignment="1" applyProtection="1">
      <alignment horizontal="left" vertical="center" shrinkToFit="1"/>
      <protection hidden="1"/>
    </xf>
    <xf numFmtId="0" fontId="27" fillId="0" borderId="53" xfId="0" applyFont="1" applyBorder="1" applyAlignment="1" applyProtection="1">
      <alignment horizontal="left" vertical="center" shrinkToFit="1"/>
      <protection hidden="1"/>
    </xf>
    <xf numFmtId="0" fontId="27" fillId="0" borderId="36" xfId="0" applyFont="1" applyBorder="1" applyAlignment="1" applyProtection="1">
      <alignment horizontal="center" vertical="center"/>
      <protection hidden="1" locked="0"/>
    </xf>
    <xf numFmtId="0" fontId="27" fillId="0" borderId="11" xfId="0" applyFont="1" applyBorder="1" applyAlignment="1" applyProtection="1">
      <alignment horizontal="center" vertical="center"/>
      <protection hidden="1" locked="0"/>
    </xf>
    <xf numFmtId="0" fontId="27" fillId="0" borderId="17" xfId="0" applyFont="1" applyBorder="1" applyAlignment="1" applyProtection="1">
      <alignment horizontal="center" vertical="center"/>
      <protection hidden="1" locked="0"/>
    </xf>
    <xf numFmtId="0" fontId="27" fillId="0" borderId="53" xfId="0" applyFont="1" applyBorder="1" applyAlignment="1" applyProtection="1">
      <alignment horizontal="center" vertical="center"/>
      <protection hidden="1" locked="0"/>
    </xf>
    <xf numFmtId="0" fontId="27" fillId="0" borderId="54" xfId="0" applyFont="1" applyBorder="1" applyAlignment="1" applyProtection="1">
      <alignment horizontal="center" vertical="center"/>
      <protection hidden="1" locked="0"/>
    </xf>
    <xf numFmtId="1" fontId="27" fillId="0" borderId="46" xfId="0" applyNumberFormat="1" applyFont="1" applyBorder="1" applyAlignment="1" applyProtection="1">
      <alignment horizontal="center" vertical="center"/>
      <protection hidden="1" locked="0"/>
    </xf>
    <xf numFmtId="1" fontId="27" fillId="0" borderId="30" xfId="0" applyNumberFormat="1" applyFont="1" applyBorder="1" applyAlignment="1" applyProtection="1">
      <alignment horizontal="center" vertical="center"/>
      <protection hidden="1" locked="0"/>
    </xf>
    <xf numFmtId="1" fontId="27" fillId="0" borderId="38" xfId="0" applyNumberFormat="1" applyFont="1" applyBorder="1" applyAlignment="1" applyProtection="1">
      <alignment horizontal="center" vertical="center"/>
      <protection hidden="1" locked="0"/>
    </xf>
    <xf numFmtId="1" fontId="27" fillId="0" borderId="23" xfId="0" applyNumberFormat="1" applyFont="1" applyBorder="1" applyAlignment="1" applyProtection="1">
      <alignment horizontal="center" vertical="center"/>
      <protection hidden="1" locked="0"/>
    </xf>
    <xf numFmtId="0" fontId="27" fillId="0" borderId="37" xfId="0" applyFont="1" applyBorder="1" applyAlignment="1" applyProtection="1">
      <alignment horizontal="center" vertical="center"/>
      <protection hidden="1" locked="0"/>
    </xf>
    <xf numFmtId="0" fontId="27" fillId="0" borderId="55" xfId="0" applyFont="1" applyBorder="1" applyAlignment="1" applyProtection="1">
      <alignment horizontal="center" vertical="center"/>
      <protection hidden="1" locked="0"/>
    </xf>
    <xf numFmtId="0" fontId="27" fillId="0" borderId="23" xfId="0" applyFont="1" applyBorder="1" applyAlignment="1" applyProtection="1">
      <alignment horizontal="center" vertical="center"/>
      <protection hidden="1" locked="0"/>
    </xf>
    <xf numFmtId="0" fontId="27" fillId="0" borderId="15" xfId="0" applyFont="1" applyBorder="1" applyAlignment="1" applyProtection="1">
      <alignment horizontal="center" vertical="center"/>
      <protection hidden="1" locked="0"/>
    </xf>
    <xf numFmtId="0" fontId="27" fillId="0" borderId="19" xfId="0" applyFont="1" applyBorder="1" applyAlignment="1" applyProtection="1">
      <alignment horizontal="center" vertical="center"/>
      <protection hidden="1" locked="0"/>
    </xf>
    <xf numFmtId="49" fontId="27" fillId="36" borderId="36" xfId="0" applyNumberFormat="1" applyFont="1" applyFill="1" applyBorder="1" applyAlignment="1" applyProtection="1">
      <alignment horizontal="center" vertical="center" shrinkToFit="1"/>
      <protection hidden="1" locked="0"/>
    </xf>
    <xf numFmtId="49" fontId="27" fillId="36" borderId="11" xfId="0" applyNumberFormat="1" applyFont="1" applyFill="1" applyBorder="1" applyAlignment="1" applyProtection="1">
      <alignment horizontal="center" vertical="center" shrinkToFit="1"/>
      <protection hidden="1" locked="0"/>
    </xf>
    <xf numFmtId="49" fontId="27" fillId="36" borderId="37" xfId="0" applyNumberFormat="1" applyFont="1" applyFill="1" applyBorder="1" applyAlignment="1" applyProtection="1">
      <alignment horizontal="center" vertical="center" shrinkToFit="1"/>
      <protection hidden="1" locked="0"/>
    </xf>
    <xf numFmtId="49" fontId="27" fillId="0" borderId="20" xfId="0" applyNumberFormat="1" applyFont="1" applyBorder="1" applyAlignment="1" applyProtection="1">
      <alignment horizontal="center" vertical="center" shrinkToFit="1"/>
      <protection hidden="1" locked="0"/>
    </xf>
    <xf numFmtId="49" fontId="27" fillId="0" borderId="12" xfId="0" applyNumberFormat="1" applyFont="1" applyBorder="1" applyAlignment="1" applyProtection="1">
      <alignment horizontal="center" vertical="center" shrinkToFit="1"/>
      <protection hidden="1" locked="0"/>
    </xf>
    <xf numFmtId="49" fontId="27" fillId="0" borderId="29" xfId="0" applyNumberFormat="1" applyFont="1" applyBorder="1" applyAlignment="1" applyProtection="1">
      <alignment horizontal="center" vertical="center" shrinkToFit="1"/>
      <protection hidden="1" locked="0"/>
    </xf>
    <xf numFmtId="0" fontId="27" fillId="0" borderId="29" xfId="0" applyFont="1" applyBorder="1" applyAlignment="1" applyProtection="1">
      <alignment horizontal="center" vertical="center"/>
      <protection hidden="1" locked="0"/>
    </xf>
    <xf numFmtId="0" fontId="27" fillId="0" borderId="56" xfId="0" applyFont="1" applyBorder="1" applyAlignment="1" applyProtection="1">
      <alignment horizontal="center" vertical="center"/>
      <protection hidden="1" locked="0"/>
    </xf>
    <xf numFmtId="0" fontId="27" fillId="0" borderId="20" xfId="0" applyFont="1" applyBorder="1" applyAlignment="1" applyProtection="1">
      <alignment horizontal="center" vertical="center"/>
      <protection hidden="1" locked="0"/>
    </xf>
    <xf numFmtId="0" fontId="27" fillId="0" borderId="23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57" xfId="0" applyFont="1" applyFill="1" applyBorder="1" applyAlignment="1" applyProtection="1">
      <alignment horizontal="center" vertical="center"/>
      <protection hidden="1"/>
    </xf>
    <xf numFmtId="0" fontId="27" fillId="0" borderId="55" xfId="0" applyFont="1" applyFill="1" applyBorder="1" applyAlignment="1" applyProtection="1">
      <alignment horizontal="center" vertical="center"/>
      <protection hidden="1"/>
    </xf>
    <xf numFmtId="49" fontId="27" fillId="0" borderId="36" xfId="0" applyNumberFormat="1" applyFont="1" applyBorder="1" applyAlignment="1" applyProtection="1">
      <alignment horizontal="center" vertical="center" shrinkToFit="1"/>
      <protection hidden="1" locked="0"/>
    </xf>
    <xf numFmtId="49" fontId="27" fillId="0" borderId="11" xfId="0" applyNumberFormat="1" applyFont="1" applyBorder="1" applyAlignment="1" applyProtection="1">
      <alignment horizontal="center" vertical="center" shrinkToFit="1"/>
      <protection hidden="1" locked="0"/>
    </xf>
    <xf numFmtId="49" fontId="27" fillId="0" borderId="37" xfId="0" applyNumberFormat="1" applyFont="1" applyBorder="1" applyAlignment="1" applyProtection="1">
      <alignment horizontal="center" vertical="center" shrinkToFit="1"/>
      <protection hidden="1" locked="0"/>
    </xf>
    <xf numFmtId="166" fontId="27" fillId="0" borderId="30" xfId="0" applyNumberFormat="1" applyFont="1" applyFill="1" applyBorder="1" applyAlignment="1" applyProtection="1">
      <alignment horizontal="center" vertical="center"/>
      <protection hidden="1"/>
    </xf>
    <xf numFmtId="166" fontId="27" fillId="0" borderId="10" xfId="0" applyNumberFormat="1" applyFont="1" applyFill="1" applyBorder="1" applyAlignment="1" applyProtection="1">
      <alignment horizontal="center" vertical="center"/>
      <protection hidden="1"/>
    </xf>
    <xf numFmtId="166" fontId="27" fillId="0" borderId="58" xfId="0" applyNumberFormat="1" applyFont="1" applyFill="1" applyBorder="1" applyAlignment="1" applyProtection="1">
      <alignment horizontal="center" vertical="center"/>
      <protection hidden="1"/>
    </xf>
    <xf numFmtId="20" fontId="27" fillId="0" borderId="36" xfId="0" applyNumberFormat="1" applyFont="1" applyFill="1" applyBorder="1" applyAlignment="1" applyProtection="1">
      <alignment horizontal="center" vertical="center"/>
      <protection hidden="1"/>
    </xf>
    <xf numFmtId="20" fontId="27" fillId="0" borderId="11" xfId="0" applyNumberFormat="1" applyFont="1" applyFill="1" applyBorder="1" applyAlignment="1" applyProtection="1">
      <alignment horizontal="center" vertical="center"/>
      <protection hidden="1"/>
    </xf>
    <xf numFmtId="20" fontId="27" fillId="0" borderId="37" xfId="0" applyNumberFormat="1" applyFont="1" applyFill="1" applyBorder="1" applyAlignment="1" applyProtection="1">
      <alignment horizontal="center" vertical="center"/>
      <protection hidden="1"/>
    </xf>
    <xf numFmtId="0" fontId="35" fillId="36" borderId="59" xfId="0" applyFont="1" applyFill="1" applyBorder="1" applyAlignment="1" applyProtection="1">
      <alignment horizontal="center" vertical="center"/>
      <protection hidden="1"/>
    </xf>
    <xf numFmtId="0" fontId="35" fillId="36" borderId="60" xfId="0" applyFont="1" applyFill="1" applyBorder="1" applyAlignment="1" applyProtection="1">
      <alignment horizontal="center" vertical="center"/>
      <protection hidden="1"/>
    </xf>
    <xf numFmtId="0" fontId="27" fillId="0" borderId="46" xfId="0" applyFont="1" applyBorder="1" applyAlignment="1" applyProtection="1">
      <alignment horizontal="center" vertical="center"/>
      <protection hidden="1" locked="0"/>
    </xf>
    <xf numFmtId="0" fontId="28" fillId="37" borderId="24" xfId="0" applyFont="1" applyFill="1" applyBorder="1" applyAlignment="1" applyProtection="1">
      <alignment horizontal="center" vertical="center"/>
      <protection hidden="1"/>
    </xf>
    <xf numFmtId="0" fontId="28" fillId="37" borderId="25" xfId="0" applyFont="1" applyFill="1" applyBorder="1" applyAlignment="1" applyProtection="1">
      <alignment horizontal="center" vertical="center"/>
      <protection hidden="1"/>
    </xf>
    <xf numFmtId="0" fontId="28" fillId="37" borderId="27" xfId="0" applyFont="1" applyFill="1" applyBorder="1" applyAlignment="1" applyProtection="1">
      <alignment horizontal="center" vertical="center"/>
      <protection hidden="1"/>
    </xf>
    <xf numFmtId="0" fontId="27" fillId="0" borderId="26" xfId="0" applyFont="1" applyFill="1" applyBorder="1" applyAlignment="1" applyProtection="1">
      <alignment horizontal="left" vertical="center" shrinkToFit="1"/>
      <protection hidden="1"/>
    </xf>
    <xf numFmtId="0" fontId="28" fillId="38" borderId="24" xfId="0" applyFont="1" applyFill="1" applyBorder="1" applyAlignment="1" applyProtection="1">
      <alignment horizontal="center" vertical="center"/>
      <protection hidden="1"/>
    </xf>
    <xf numFmtId="0" fontId="28" fillId="38" borderId="25" xfId="0" applyFont="1" applyFill="1" applyBorder="1" applyAlignment="1" applyProtection="1">
      <alignment horizontal="center" vertical="center"/>
      <protection hidden="1"/>
    </xf>
    <xf numFmtId="0" fontId="28" fillId="38" borderId="28" xfId="0" applyFont="1" applyFill="1" applyBorder="1" applyAlignment="1" applyProtection="1">
      <alignment horizontal="center" vertical="center"/>
      <protection hidden="1"/>
    </xf>
    <xf numFmtId="0" fontId="28" fillId="37" borderId="28" xfId="0" applyFont="1" applyFill="1" applyBorder="1" applyAlignment="1" applyProtection="1">
      <alignment horizontal="center" vertical="center"/>
      <protection hidden="1"/>
    </xf>
    <xf numFmtId="172" fontId="27" fillId="0" borderId="18" xfId="0" applyNumberFormat="1" applyFont="1" applyBorder="1" applyAlignment="1" applyProtection="1">
      <alignment horizontal="center" vertical="center"/>
      <protection hidden="1"/>
    </xf>
    <xf numFmtId="172" fontId="27" fillId="0" borderId="26" xfId="0" applyNumberFormat="1" applyFont="1" applyBorder="1" applyAlignment="1" applyProtection="1">
      <alignment horizontal="center" vertical="center"/>
      <protection hidden="1"/>
    </xf>
    <xf numFmtId="0" fontId="32" fillId="0" borderId="22" xfId="0" applyFont="1" applyBorder="1" applyAlignment="1" applyProtection="1">
      <alignment horizontal="left" vertical="center"/>
      <protection hidden="1"/>
    </xf>
    <xf numFmtId="0" fontId="32" fillId="0" borderId="61" xfId="0" applyFont="1" applyBorder="1" applyAlignment="1" applyProtection="1">
      <alignment horizontal="left" vertical="center"/>
      <protection hidden="1"/>
    </xf>
    <xf numFmtId="0" fontId="28" fillId="33" borderId="27" xfId="0" applyFont="1" applyFill="1" applyBorder="1" applyAlignment="1" applyProtection="1">
      <alignment horizontal="center" vertical="center"/>
      <protection hidden="1"/>
    </xf>
    <xf numFmtId="166" fontId="27" fillId="0" borderId="59" xfId="0" applyNumberFormat="1" applyFont="1" applyFill="1" applyBorder="1" applyAlignment="1" applyProtection="1">
      <alignment horizontal="center" vertical="center"/>
      <protection hidden="1"/>
    </xf>
    <xf numFmtId="166" fontId="27" fillId="0" borderId="60" xfId="0" applyNumberFormat="1" applyFont="1" applyFill="1" applyBorder="1" applyAlignment="1" applyProtection="1">
      <alignment horizontal="center" vertical="center"/>
      <protection hidden="1"/>
    </xf>
    <xf numFmtId="166" fontId="27" fillId="0" borderId="33" xfId="0" applyNumberFormat="1" applyFont="1" applyFill="1" applyBorder="1" applyAlignment="1" applyProtection="1">
      <alignment horizontal="center" vertical="center"/>
      <protection hidden="1"/>
    </xf>
    <xf numFmtId="166" fontId="27" fillId="0" borderId="62" xfId="0" applyNumberFormat="1" applyFont="1" applyFill="1" applyBorder="1" applyAlignment="1" applyProtection="1">
      <alignment horizontal="center" vertical="center"/>
      <protection hidden="1"/>
    </xf>
    <xf numFmtId="166" fontId="27" fillId="0" borderId="13" xfId="0" applyNumberFormat="1" applyFont="1" applyFill="1" applyBorder="1" applyAlignment="1" applyProtection="1">
      <alignment horizontal="center" vertical="center"/>
      <protection hidden="1"/>
    </xf>
    <xf numFmtId="166" fontId="27" fillId="0" borderId="35" xfId="0" applyNumberFormat="1" applyFont="1" applyFill="1" applyBorder="1" applyAlignment="1" applyProtection="1">
      <alignment horizontal="center" vertical="center"/>
      <protection hidden="1"/>
    </xf>
    <xf numFmtId="172" fontId="27" fillId="0" borderId="16" xfId="0" applyNumberFormat="1" applyFont="1" applyBorder="1" applyAlignment="1" applyProtection="1">
      <alignment horizontal="center" vertical="center"/>
      <protection hidden="1"/>
    </xf>
    <xf numFmtId="172" fontId="27" fillId="0" borderId="37" xfId="0" applyNumberFormat="1" applyFont="1" applyBorder="1" applyAlignment="1" applyProtection="1">
      <alignment horizontal="center" vertical="center"/>
      <protection hidden="1"/>
    </xf>
    <xf numFmtId="0" fontId="28" fillId="35" borderId="63" xfId="0" applyFont="1" applyFill="1" applyBorder="1" applyAlignment="1" applyProtection="1">
      <alignment horizontal="center" vertical="center"/>
      <protection hidden="1"/>
    </xf>
    <xf numFmtId="0" fontId="28" fillId="35" borderId="50" xfId="0" applyFont="1" applyFill="1" applyBorder="1" applyAlignment="1" applyProtection="1">
      <alignment horizontal="center" vertical="center"/>
      <protection hidden="1"/>
    </xf>
    <xf numFmtId="0" fontId="32" fillId="0" borderId="32" xfId="0" applyFont="1" applyBorder="1" applyAlignment="1" applyProtection="1">
      <alignment horizontal="center" vertical="center"/>
      <protection hidden="1"/>
    </xf>
    <xf numFmtId="0" fontId="32" fillId="0" borderId="60" xfId="0" applyFont="1" applyBorder="1" applyAlignment="1" applyProtection="1">
      <alignment horizontal="center" vertical="center"/>
      <protection hidden="1"/>
    </xf>
    <xf numFmtId="0" fontId="27" fillId="0" borderId="59" xfId="0" applyFont="1" applyFill="1" applyBorder="1" applyAlignment="1" applyProtection="1">
      <alignment horizontal="center" vertical="center"/>
      <protection hidden="1"/>
    </xf>
    <xf numFmtId="0" fontId="27" fillId="0" borderId="60" xfId="0" applyFont="1" applyFill="1" applyBorder="1" applyAlignment="1" applyProtection="1">
      <alignment horizontal="center" vertical="center"/>
      <protection hidden="1"/>
    </xf>
    <xf numFmtId="0" fontId="27" fillId="0" borderId="62" xfId="0" applyFont="1" applyFill="1" applyBorder="1" applyAlignment="1" applyProtection="1">
      <alignment horizontal="center" vertical="center"/>
      <protection hidden="1"/>
    </xf>
    <xf numFmtId="0" fontId="27" fillId="0" borderId="13" xfId="0" applyFont="1" applyFill="1" applyBorder="1" applyAlignment="1" applyProtection="1">
      <alignment horizontal="center" vertical="center"/>
      <protection hidden="1"/>
    </xf>
    <xf numFmtId="0" fontId="28" fillId="34" borderId="47" xfId="0" applyFont="1" applyFill="1" applyBorder="1" applyAlignment="1" applyProtection="1">
      <alignment horizontal="center" vertical="center"/>
      <protection hidden="1"/>
    </xf>
    <xf numFmtId="0" fontId="28" fillId="33" borderId="47" xfId="0" applyFont="1" applyFill="1" applyBorder="1" applyAlignment="1" applyProtection="1">
      <alignment horizontal="center" vertical="center"/>
      <protection hidden="1"/>
    </xf>
    <xf numFmtId="0" fontId="28" fillId="35" borderId="24" xfId="0" applyFont="1" applyFill="1" applyBorder="1" applyAlignment="1" applyProtection="1">
      <alignment horizontal="center" vertical="center"/>
      <protection hidden="1"/>
    </xf>
    <xf numFmtId="0" fontId="28" fillId="35" borderId="25" xfId="0" applyFont="1" applyFill="1" applyBorder="1" applyAlignment="1" applyProtection="1">
      <alignment horizontal="center" vertical="center"/>
      <protection hidden="1"/>
    </xf>
    <xf numFmtId="0" fontId="28" fillId="35" borderId="27" xfId="0" applyFont="1" applyFill="1" applyBorder="1" applyAlignment="1" applyProtection="1">
      <alignment horizontal="center" vertical="center"/>
      <protection hidden="1"/>
    </xf>
    <xf numFmtId="0" fontId="0" fillId="36" borderId="55" xfId="0" applyFill="1" applyBorder="1" applyAlignment="1" applyProtection="1">
      <alignment horizontal="center" vertical="center" shrinkToFit="1"/>
      <protection locked="0"/>
    </xf>
    <xf numFmtId="173" fontId="17" fillId="0" borderId="0" xfId="0" applyNumberFormat="1" applyFont="1" applyBorder="1" applyAlignment="1" applyProtection="1">
      <alignment horizontal="left" vertical="center"/>
      <protection hidden="1"/>
    </xf>
    <xf numFmtId="0" fontId="0" fillId="36" borderId="55" xfId="0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49" fontId="27" fillId="0" borderId="53" xfId="0" applyNumberFormat="1" applyFont="1" applyBorder="1" applyAlignment="1" applyProtection="1">
      <alignment horizontal="center" vertical="center" shrinkToFit="1"/>
      <protection hidden="1" locked="0"/>
    </xf>
    <xf numFmtId="49" fontId="27" fillId="0" borderId="54" xfId="0" applyNumberFormat="1" applyFont="1" applyBorder="1" applyAlignment="1" applyProtection="1">
      <alignment horizontal="center" vertical="center" shrinkToFit="1"/>
      <protection hidden="1" locked="0"/>
    </xf>
    <xf numFmtId="20" fontId="17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8" fillId="35" borderId="51" xfId="0" applyFont="1" applyFill="1" applyBorder="1" applyAlignment="1" applyProtection="1">
      <alignment horizontal="center" vertical="center"/>
      <protection hidden="1"/>
    </xf>
    <xf numFmtId="0" fontId="27" fillId="38" borderId="39" xfId="0" applyFont="1" applyFill="1" applyBorder="1" applyAlignment="1" applyProtection="1">
      <alignment horizontal="center" textRotation="90" shrinkToFit="1"/>
      <protection hidden="1"/>
    </xf>
    <xf numFmtId="0" fontId="27" fillId="38" borderId="40" xfId="0" applyFont="1" applyFill="1" applyBorder="1" applyAlignment="1" applyProtection="1">
      <alignment horizontal="center" textRotation="90" shrinkToFit="1"/>
      <protection hidden="1"/>
    </xf>
    <xf numFmtId="0" fontId="27" fillId="38" borderId="41" xfId="0" applyFont="1" applyFill="1" applyBorder="1" applyAlignment="1" applyProtection="1">
      <alignment horizontal="center" textRotation="90" shrinkToFit="1"/>
      <protection hidden="1"/>
    </xf>
    <xf numFmtId="0" fontId="27" fillId="38" borderId="42" xfId="0" applyFont="1" applyFill="1" applyBorder="1" applyAlignment="1" applyProtection="1">
      <alignment horizontal="center" textRotation="90" shrinkToFit="1"/>
      <protection hidden="1"/>
    </xf>
    <xf numFmtId="0" fontId="27" fillId="38" borderId="43" xfId="0" applyFont="1" applyFill="1" applyBorder="1" applyAlignment="1" applyProtection="1">
      <alignment horizontal="center" textRotation="90" shrinkToFit="1"/>
      <protection hidden="1"/>
    </xf>
    <xf numFmtId="0" fontId="27" fillId="38" borderId="44" xfId="0" applyFont="1" applyFill="1" applyBorder="1" applyAlignment="1" applyProtection="1">
      <alignment horizontal="center" textRotation="90" shrinkToFit="1"/>
      <protection hidden="1"/>
    </xf>
    <xf numFmtId="49" fontId="27" fillId="36" borderId="64" xfId="0" applyNumberFormat="1" applyFont="1" applyFill="1" applyBorder="1" applyAlignment="1" applyProtection="1">
      <alignment horizontal="center" vertical="center" shrinkToFit="1"/>
      <protection hidden="1" locked="0"/>
    </xf>
    <xf numFmtId="49" fontId="27" fillId="36" borderId="65" xfId="0" applyNumberFormat="1" applyFont="1" applyFill="1" applyBorder="1" applyAlignment="1" applyProtection="1">
      <alignment horizontal="center" vertical="center" shrinkToFit="1"/>
      <protection hidden="1" locked="0"/>
    </xf>
    <xf numFmtId="0" fontId="28" fillId="38" borderId="47" xfId="0" applyFont="1" applyFill="1" applyBorder="1" applyAlignment="1" applyProtection="1">
      <alignment horizontal="center" vertical="center" shrinkToFit="1"/>
      <protection hidden="1"/>
    </xf>
    <xf numFmtId="0" fontId="28" fillId="38" borderId="25" xfId="0" applyFont="1" applyFill="1" applyBorder="1" applyAlignment="1" applyProtection="1">
      <alignment horizontal="center" vertical="center" shrinkToFit="1"/>
      <protection hidden="1"/>
    </xf>
    <xf numFmtId="0" fontId="27" fillId="0" borderId="66" xfId="0" applyFont="1" applyBorder="1" applyAlignment="1" applyProtection="1">
      <alignment horizontal="left" vertical="center" shrinkToFit="1"/>
      <protection hidden="1"/>
    </xf>
    <xf numFmtId="0" fontId="27" fillId="0" borderId="67" xfId="0" applyFont="1" applyBorder="1" applyAlignment="1" applyProtection="1">
      <alignment horizontal="left" vertical="center" shrinkToFit="1"/>
      <protection hidden="1"/>
    </xf>
    <xf numFmtId="172" fontId="27" fillId="0" borderId="48" xfId="0" applyNumberFormat="1" applyFont="1" applyBorder="1" applyAlignment="1" applyProtection="1">
      <alignment horizontal="center" vertical="center"/>
      <protection hidden="1"/>
    </xf>
    <xf numFmtId="172" fontId="27" fillId="0" borderId="29" xfId="0" applyNumberFormat="1" applyFont="1" applyBorder="1" applyAlignment="1" applyProtection="1">
      <alignment horizontal="center" vertical="center"/>
      <protection hidden="1"/>
    </xf>
    <xf numFmtId="0" fontId="28" fillId="38" borderId="27" xfId="0" applyFont="1" applyFill="1" applyBorder="1" applyAlignment="1" applyProtection="1">
      <alignment horizontal="center" vertical="center"/>
      <protection hidden="1"/>
    </xf>
    <xf numFmtId="49" fontId="27" fillId="0" borderId="67" xfId="0" applyNumberFormat="1" applyFont="1" applyBorder="1" applyAlignment="1" applyProtection="1">
      <alignment horizontal="center" vertical="center" shrinkToFit="1"/>
      <protection hidden="1" locked="0"/>
    </xf>
    <xf numFmtId="49" fontId="27" fillId="0" borderId="57" xfId="0" applyNumberFormat="1" applyFont="1" applyBorder="1" applyAlignment="1" applyProtection="1">
      <alignment horizontal="center" vertical="center" shrinkToFit="1"/>
      <protection hidden="1" locked="0"/>
    </xf>
    <xf numFmtId="0" fontId="27" fillId="0" borderId="68" xfId="0" applyFont="1" applyBorder="1" applyAlignment="1" applyProtection="1">
      <alignment horizontal="center" vertical="center"/>
      <protection hidden="1" locked="0"/>
    </xf>
    <xf numFmtId="0" fontId="27" fillId="0" borderId="45" xfId="0" applyFont="1" applyBorder="1" applyAlignment="1" applyProtection="1">
      <alignment horizontal="center" vertical="center"/>
      <protection hidden="1" locked="0"/>
    </xf>
    <xf numFmtId="172" fontId="27" fillId="0" borderId="54" xfId="0" applyNumberFormat="1" applyFont="1" applyBorder="1" applyAlignment="1" applyProtection="1">
      <alignment horizontal="center" vertical="center"/>
      <protection hidden="1"/>
    </xf>
    <xf numFmtId="172" fontId="27" fillId="0" borderId="38" xfId="0" applyNumberFormat="1" applyFont="1" applyBorder="1" applyAlignment="1" applyProtection="1">
      <alignment horizontal="center" vertical="center"/>
      <protection hidden="1"/>
    </xf>
    <xf numFmtId="0" fontId="27" fillId="38" borderId="69" xfId="0" applyFont="1" applyFill="1" applyBorder="1" applyAlignment="1" applyProtection="1">
      <alignment horizontal="center" textRotation="90" shrinkToFit="1"/>
      <protection hidden="1"/>
    </xf>
    <xf numFmtId="0" fontId="27" fillId="38" borderId="70" xfId="0" applyFont="1" applyFill="1" applyBorder="1" applyAlignment="1" applyProtection="1">
      <alignment horizontal="center" textRotation="90" shrinkToFit="1"/>
      <protection hidden="1"/>
    </xf>
    <xf numFmtId="0" fontId="27" fillId="38" borderId="71" xfId="0" applyFont="1" applyFill="1" applyBorder="1" applyAlignment="1" applyProtection="1">
      <alignment horizontal="center" textRotation="90" shrinkToFit="1"/>
      <protection hidden="1"/>
    </xf>
    <xf numFmtId="172" fontId="27" fillId="0" borderId="57" xfId="0" applyNumberFormat="1" applyFont="1" applyBorder="1" applyAlignment="1" applyProtection="1">
      <alignment horizontal="center" vertical="center"/>
      <protection hidden="1"/>
    </xf>
    <xf numFmtId="172" fontId="27" fillId="0" borderId="55" xfId="0" applyNumberFormat="1" applyFont="1" applyBorder="1" applyAlignment="1" applyProtection="1">
      <alignment horizontal="center" vertical="center"/>
      <protection hidden="1"/>
    </xf>
    <xf numFmtId="0" fontId="27" fillId="0" borderId="72" xfId="0" applyFont="1" applyBorder="1" applyAlignment="1" applyProtection="1">
      <alignment horizontal="left" vertical="center" shrinkToFit="1"/>
      <protection hidden="1"/>
    </xf>
    <xf numFmtId="0" fontId="27" fillId="0" borderId="64" xfId="0" applyFont="1" applyBorder="1" applyAlignment="1" applyProtection="1">
      <alignment horizontal="left" vertical="center" shrinkToFit="1"/>
      <protection hidden="1"/>
    </xf>
    <xf numFmtId="0" fontId="27" fillId="0" borderId="64" xfId="0" applyFont="1" applyBorder="1" applyAlignment="1" applyProtection="1">
      <alignment horizontal="center" vertical="center"/>
      <protection hidden="1" locked="0"/>
    </xf>
    <xf numFmtId="0" fontId="27" fillId="0" borderId="65" xfId="0" applyFont="1" applyBorder="1" applyAlignment="1" applyProtection="1">
      <alignment horizontal="center" vertical="center"/>
      <protection hidden="1" locked="0"/>
    </xf>
    <xf numFmtId="0" fontId="28" fillId="37" borderId="47" xfId="0" applyFont="1" applyFill="1" applyBorder="1" applyAlignment="1" applyProtection="1">
      <alignment horizontal="center" vertical="center" shrinkToFit="1"/>
      <protection hidden="1"/>
    </xf>
    <xf numFmtId="0" fontId="28" fillId="37" borderId="25" xfId="0" applyFont="1" applyFill="1" applyBorder="1" applyAlignment="1" applyProtection="1">
      <alignment horizontal="center" vertical="center" shrinkToFit="1"/>
      <protection hidden="1"/>
    </xf>
    <xf numFmtId="0" fontId="27" fillId="37" borderId="69" xfId="0" applyFont="1" applyFill="1" applyBorder="1" applyAlignment="1" applyProtection="1">
      <alignment horizontal="center" textRotation="90"/>
      <protection hidden="1"/>
    </xf>
    <xf numFmtId="0" fontId="27" fillId="37" borderId="70" xfId="0" applyFont="1" applyFill="1" applyBorder="1" applyAlignment="1" applyProtection="1">
      <alignment horizontal="center" textRotation="90"/>
      <protection hidden="1"/>
    </xf>
    <xf numFmtId="0" fontId="27" fillId="37" borderId="71" xfId="0" applyFont="1" applyFill="1" applyBorder="1" applyAlignment="1" applyProtection="1">
      <alignment horizontal="center" textRotation="90"/>
      <protection hidden="1"/>
    </xf>
    <xf numFmtId="20" fontId="27" fillId="0" borderId="23" xfId="0" applyNumberFormat="1" applyFont="1" applyFill="1" applyBorder="1" applyAlignment="1" applyProtection="1">
      <alignment horizontal="center" vertical="center"/>
      <protection hidden="1"/>
    </xf>
    <xf numFmtId="20" fontId="27" fillId="0" borderId="15" xfId="0" applyNumberFormat="1" applyFont="1" applyFill="1" applyBorder="1" applyAlignment="1" applyProtection="1">
      <alignment horizontal="center" vertical="center"/>
      <protection hidden="1"/>
    </xf>
    <xf numFmtId="20" fontId="27" fillId="0" borderId="26" xfId="0" applyNumberFormat="1" applyFont="1" applyFill="1" applyBorder="1" applyAlignment="1" applyProtection="1">
      <alignment horizontal="center" vertical="center"/>
      <protection hidden="1"/>
    </xf>
    <xf numFmtId="0" fontId="27" fillId="0" borderId="38" xfId="0" applyFont="1" applyFill="1" applyBorder="1" applyAlignment="1" applyProtection="1">
      <alignment horizontal="center" vertical="center"/>
      <protection hidden="1"/>
    </xf>
    <xf numFmtId="172" fontId="27" fillId="0" borderId="65" xfId="0" applyNumberFormat="1" applyFont="1" applyBorder="1" applyAlignment="1" applyProtection="1">
      <alignment horizontal="center" vertical="center"/>
      <protection hidden="1"/>
    </xf>
    <xf numFmtId="172" fontId="27" fillId="0" borderId="56" xfId="0" applyNumberFormat="1" applyFont="1" applyBorder="1" applyAlignment="1" applyProtection="1">
      <alignment horizontal="center" vertical="center"/>
      <protection hidden="1"/>
    </xf>
    <xf numFmtId="0" fontId="27" fillId="0" borderId="54" xfId="0" applyFont="1" applyFill="1" applyBorder="1" applyAlignment="1" applyProtection="1">
      <alignment horizontal="center" vertical="center"/>
      <protection hidden="1"/>
    </xf>
    <xf numFmtId="0" fontId="27" fillId="0" borderId="15" xfId="0" applyFont="1" applyFill="1" applyBorder="1" applyAlignment="1" applyProtection="1">
      <alignment horizontal="center" vertical="center"/>
      <protection locked="0"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170" fontId="27" fillId="0" borderId="23" xfId="0" applyNumberFormat="1" applyFont="1" applyFill="1" applyBorder="1" applyAlignment="1" applyProtection="1">
      <alignment horizontal="right" vertical="center"/>
      <protection locked="0"/>
    </xf>
    <xf numFmtId="170" fontId="27" fillId="0" borderId="15" xfId="0" applyNumberFormat="1" applyFont="1" applyFill="1" applyBorder="1" applyAlignment="1" applyProtection="1">
      <alignment horizontal="right" vertical="center"/>
      <protection locked="0"/>
    </xf>
    <xf numFmtId="0" fontId="32" fillId="0" borderId="12" xfId="0" applyFont="1" applyBorder="1" applyAlignment="1" applyProtection="1">
      <alignment horizontal="left" vertical="center"/>
      <protection hidden="1"/>
    </xf>
    <xf numFmtId="0" fontId="32" fillId="0" borderId="49" xfId="0" applyFont="1" applyBorder="1" applyAlignment="1" applyProtection="1">
      <alignment horizontal="left" vertical="center"/>
      <protection hidden="1"/>
    </xf>
    <xf numFmtId="173" fontId="17" fillId="0" borderId="0" xfId="0" applyNumberFormat="1" applyFont="1" applyBorder="1" applyAlignment="1" applyProtection="1">
      <alignment horizontal="center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55"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ill>
        <patternFill>
          <bgColor indexed="42"/>
        </patternFill>
      </fill>
    </dxf>
    <dxf>
      <font>
        <color indexed="10"/>
      </font>
    </dxf>
    <dxf>
      <fill>
        <patternFill>
          <bgColor indexed="42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b/>
        <i val="0"/>
        <color indexed="20"/>
      </font>
    </dxf>
    <dxf>
      <font>
        <b/>
        <i val="0"/>
        <color indexed="2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9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49</xdr:col>
      <xdr:colOff>38100</xdr:colOff>
      <xdr:row>1</xdr:row>
      <xdr:rowOff>161925</xdr:rowOff>
    </xdr:from>
    <xdr:to>
      <xdr:col>56</xdr:col>
      <xdr:colOff>133350</xdr:colOff>
      <xdr:row>8</xdr:row>
      <xdr:rowOff>104775</xdr:rowOff>
    </xdr:to>
    <xdr:pic>
      <xdr:nvPicPr>
        <xdr:cNvPr id="1" name="Grafik 1" descr="svr-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38125"/>
          <a:ext cx="11620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1</xdr:row>
      <xdr:rowOff>66675</xdr:rowOff>
    </xdr:from>
    <xdr:to>
      <xdr:col>12</xdr:col>
      <xdr:colOff>28575</xdr:colOff>
      <xdr:row>3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142875"/>
          <a:ext cx="14954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0</xdr:colOff>
      <xdr:row>1</xdr:row>
      <xdr:rowOff>38100</xdr:rowOff>
    </xdr:from>
    <xdr:to>
      <xdr:col>44</xdr:col>
      <xdr:colOff>123825</xdr:colOff>
      <xdr:row>3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114300"/>
          <a:ext cx="1495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Y837"/>
  <sheetViews>
    <sheetView showGridLines="0" showRowColHeaders="0" tabSelected="1" zoomScale="90" zoomScaleNormal="90" workbookViewId="0" topLeftCell="A4">
      <selection activeCell="H15" sqref="H15"/>
    </sheetView>
  </sheetViews>
  <sheetFormatPr defaultColWidth="0" defaultRowHeight="12.75" zeroHeight="1"/>
  <cols>
    <col min="1" max="59" width="2.28125" style="1" customWidth="1"/>
    <col min="60" max="60" width="2.28125" style="2" customWidth="1"/>
    <col min="61" max="61" width="2.28125" style="3" customWidth="1"/>
    <col min="62" max="66" width="2.28125" style="4" customWidth="1"/>
    <col min="67" max="67" width="2.28125" style="5" customWidth="1"/>
    <col min="68" max="73" width="2.28125" style="5" hidden="1" customWidth="1"/>
    <col min="74" max="77" width="2.28125" style="3" hidden="1" customWidth="1"/>
    <col min="78" max="84" width="2.28125" style="6" hidden="1" customWidth="1"/>
    <col min="85" max="90" width="2.28125" style="2" hidden="1" customWidth="1"/>
    <col min="91" max="119" width="2.28125" style="7" hidden="1" customWidth="1"/>
    <col min="120" max="120" width="2.28125" style="8" hidden="1" customWidth="1"/>
    <col min="121" max="16384" width="2.28125" style="1" hidden="1" customWidth="1"/>
  </cols>
  <sheetData>
    <row r="1" ht="6" customHeight="1"/>
    <row r="2" spans="2:59" ht="29.25" customHeight="1">
      <c r="B2" s="175" t="s">
        <v>51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9"/>
      <c r="BE2" s="9"/>
      <c r="BF2" s="9"/>
      <c r="BG2" s="9"/>
    </row>
    <row r="3" spans="2:119" s="17" customFormat="1" ht="27.75" customHeight="1">
      <c r="B3" s="205" t="s">
        <v>61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W3" s="207"/>
      <c r="AX3" s="207"/>
      <c r="AY3" s="207"/>
      <c r="AZ3" s="207"/>
      <c r="BA3" s="207"/>
      <c r="BB3" s="207"/>
      <c r="BC3" s="207"/>
      <c r="BD3" s="10"/>
      <c r="BE3" s="10"/>
      <c r="BF3" s="10"/>
      <c r="BG3" s="10"/>
      <c r="BH3" s="11"/>
      <c r="BI3" s="12"/>
      <c r="BJ3" s="13"/>
      <c r="BK3" s="13"/>
      <c r="BL3" s="13"/>
      <c r="BM3" s="13"/>
      <c r="BN3" s="13"/>
      <c r="BO3" s="14"/>
      <c r="BP3" s="14"/>
      <c r="BQ3" s="14"/>
      <c r="BR3" s="14"/>
      <c r="BS3" s="14"/>
      <c r="BT3" s="14"/>
      <c r="BU3" s="14"/>
      <c r="BV3" s="12"/>
      <c r="BW3" s="12"/>
      <c r="BX3" s="12"/>
      <c r="BY3" s="12"/>
      <c r="BZ3" s="15"/>
      <c r="CA3" s="15"/>
      <c r="CB3" s="15"/>
      <c r="CC3" s="15"/>
      <c r="CD3" s="15"/>
      <c r="CE3" s="15"/>
      <c r="CF3" s="15"/>
      <c r="CG3" s="11"/>
      <c r="CH3" s="11"/>
      <c r="CI3" s="11"/>
      <c r="CJ3" s="11"/>
      <c r="CK3" s="11"/>
      <c r="CL3" s="11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</row>
    <row r="4" spans="2:119" s="25" customFormat="1" ht="15">
      <c r="B4" s="212" t="s">
        <v>60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BD4" s="18"/>
      <c r="BE4" s="18"/>
      <c r="BF4" s="18"/>
      <c r="BG4" s="18"/>
      <c r="BH4" s="19"/>
      <c r="BI4" s="20"/>
      <c r="BJ4" s="21"/>
      <c r="BK4" s="21"/>
      <c r="BL4" s="21"/>
      <c r="BM4" s="21"/>
      <c r="BN4" s="21"/>
      <c r="BO4" s="22"/>
      <c r="BP4" s="22"/>
      <c r="BQ4" s="22"/>
      <c r="BR4" s="22"/>
      <c r="BS4" s="22"/>
      <c r="BT4" s="22"/>
      <c r="BU4" s="22"/>
      <c r="BV4" s="20"/>
      <c r="BW4" s="20"/>
      <c r="BX4" s="20"/>
      <c r="BY4" s="20"/>
      <c r="BZ4" s="23"/>
      <c r="CA4" s="23"/>
      <c r="CB4" s="23"/>
      <c r="CC4" s="23"/>
      <c r="CD4" s="23"/>
      <c r="CE4" s="23"/>
      <c r="CF4" s="23"/>
      <c r="CG4" s="19"/>
      <c r="CH4" s="19"/>
      <c r="CI4" s="19"/>
      <c r="CJ4" s="19"/>
      <c r="CK4" s="19"/>
      <c r="CL4" s="19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</row>
    <row r="5" spans="43:119" s="25" customFormat="1" ht="6" customHeight="1"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9"/>
      <c r="BI5" s="20"/>
      <c r="BJ5" s="21"/>
      <c r="BK5" s="21"/>
      <c r="BL5" s="21"/>
      <c r="BM5" s="21"/>
      <c r="BN5" s="21"/>
      <c r="BO5" s="22"/>
      <c r="BP5" s="22"/>
      <c r="BQ5" s="22"/>
      <c r="BR5" s="22"/>
      <c r="BS5" s="22"/>
      <c r="BT5" s="22"/>
      <c r="BU5" s="22"/>
      <c r="BV5" s="20"/>
      <c r="BW5" s="20"/>
      <c r="BX5" s="20"/>
      <c r="BY5" s="20"/>
      <c r="BZ5" s="23"/>
      <c r="CA5" s="23"/>
      <c r="CB5" s="23"/>
      <c r="CC5" s="23"/>
      <c r="CD5" s="23"/>
      <c r="CE5" s="23"/>
      <c r="CF5" s="23"/>
      <c r="CG5" s="19"/>
      <c r="CH5" s="19"/>
      <c r="CI5" s="19"/>
      <c r="CJ5" s="19"/>
      <c r="CK5" s="19"/>
      <c r="CL5" s="19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</row>
    <row r="6" spans="2:119" s="33" customFormat="1" ht="15">
      <c r="B6" s="177">
        <v>42503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7"/>
      <c r="BI6" s="28"/>
      <c r="BJ6" s="29"/>
      <c r="BK6" s="29"/>
      <c r="BL6" s="29"/>
      <c r="BM6" s="29"/>
      <c r="BN6" s="29"/>
      <c r="BO6" s="30"/>
      <c r="BP6" s="30"/>
      <c r="BQ6" s="30"/>
      <c r="BR6" s="30"/>
      <c r="BS6" s="30"/>
      <c r="BT6" s="30"/>
      <c r="BU6" s="30"/>
      <c r="BV6" s="28"/>
      <c r="BW6" s="28"/>
      <c r="BX6" s="28"/>
      <c r="BY6" s="28"/>
      <c r="BZ6" s="31"/>
      <c r="CA6" s="31"/>
      <c r="CB6" s="31"/>
      <c r="CC6" s="31"/>
      <c r="CD6" s="31"/>
      <c r="CE6" s="31"/>
      <c r="CF6" s="31"/>
      <c r="CG6" s="27"/>
      <c r="CH6" s="27"/>
      <c r="CI6" s="27"/>
      <c r="CJ6" s="27"/>
      <c r="CK6" s="27"/>
      <c r="CL6" s="27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</row>
    <row r="7" spans="43:119" s="25" customFormat="1" ht="6" customHeight="1"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9"/>
      <c r="BI7" s="20"/>
      <c r="BJ7" s="21"/>
      <c r="BK7" s="21"/>
      <c r="BL7" s="21"/>
      <c r="BM7" s="21"/>
      <c r="BN7" s="21"/>
      <c r="BO7" s="22"/>
      <c r="BP7" s="22"/>
      <c r="BQ7" s="22"/>
      <c r="BR7" s="22"/>
      <c r="BS7" s="22"/>
      <c r="BT7" s="22"/>
      <c r="BU7" s="22"/>
      <c r="BV7" s="20"/>
      <c r="BW7" s="20"/>
      <c r="BX7" s="20"/>
      <c r="BY7" s="20"/>
      <c r="BZ7" s="23"/>
      <c r="CA7" s="23"/>
      <c r="CB7" s="23"/>
      <c r="CC7" s="23"/>
      <c r="CD7" s="23"/>
      <c r="CE7" s="23"/>
      <c r="CF7" s="23"/>
      <c r="CG7" s="19"/>
      <c r="CH7" s="19"/>
      <c r="CI7" s="19"/>
      <c r="CJ7" s="19"/>
      <c r="CK7" s="19"/>
      <c r="CL7" s="19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</row>
    <row r="8" spans="2:119" s="41" customFormat="1" ht="15">
      <c r="B8" s="176" t="s">
        <v>66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33"/>
      <c r="AU8" s="33"/>
      <c r="AV8" s="33"/>
      <c r="AW8" s="33"/>
      <c r="AX8" s="33"/>
      <c r="AY8" s="33"/>
      <c r="AZ8" s="33"/>
      <c r="BA8" s="33"/>
      <c r="BB8" s="34"/>
      <c r="BC8" s="34"/>
      <c r="BD8" s="34"/>
      <c r="BE8" s="34"/>
      <c r="BF8" s="34"/>
      <c r="BG8" s="34"/>
      <c r="BH8" s="35"/>
      <c r="BI8" s="36"/>
      <c r="BJ8" s="37"/>
      <c r="BK8" s="37"/>
      <c r="BL8" s="37"/>
      <c r="BM8" s="37"/>
      <c r="BN8" s="37"/>
      <c r="BO8" s="38"/>
      <c r="BP8" s="38"/>
      <c r="BQ8" s="38"/>
      <c r="BR8" s="38"/>
      <c r="BS8" s="38"/>
      <c r="BT8" s="38"/>
      <c r="BU8" s="38"/>
      <c r="BV8" s="36"/>
      <c r="BW8" s="36"/>
      <c r="BX8" s="36"/>
      <c r="BY8" s="36"/>
      <c r="BZ8" s="39"/>
      <c r="CA8" s="39"/>
      <c r="CB8" s="39"/>
      <c r="CC8" s="39"/>
      <c r="CD8" s="39"/>
      <c r="CE8" s="39"/>
      <c r="CF8" s="39"/>
      <c r="CG8" s="35"/>
      <c r="CH8" s="35"/>
      <c r="CI8" s="35"/>
      <c r="CJ8" s="35"/>
      <c r="CK8" s="35"/>
      <c r="CL8" s="35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</row>
    <row r="9" spans="2:119" s="25" customFormat="1" ht="11.25" customHeight="1"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9"/>
      <c r="BI9" s="20"/>
      <c r="BJ9" s="21"/>
      <c r="BK9" s="21"/>
      <c r="BL9" s="21"/>
      <c r="BM9" s="21"/>
      <c r="BN9" s="21"/>
      <c r="BO9" s="22"/>
      <c r="BP9" s="22"/>
      <c r="BQ9" s="22"/>
      <c r="BR9" s="22"/>
      <c r="BS9" s="22"/>
      <c r="BT9" s="22"/>
      <c r="BU9" s="22"/>
      <c r="BV9" s="20"/>
      <c r="BW9" s="20"/>
      <c r="BX9" s="20"/>
      <c r="BY9" s="20"/>
      <c r="BZ9" s="23"/>
      <c r="CA9" s="23"/>
      <c r="CB9" s="23"/>
      <c r="CC9" s="23"/>
      <c r="CD9" s="23"/>
      <c r="CE9" s="23"/>
      <c r="CF9" s="23"/>
      <c r="CG9" s="19"/>
      <c r="CH9" s="19"/>
      <c r="CI9" s="19"/>
      <c r="CJ9" s="19"/>
      <c r="CK9" s="19"/>
      <c r="CL9" s="19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</row>
    <row r="10" spans="2:119" s="25" customFormat="1" ht="18" customHeight="1">
      <c r="B10" s="91" t="s">
        <v>48</v>
      </c>
      <c r="BH10" s="19"/>
      <c r="BI10" s="20"/>
      <c r="BJ10" s="21"/>
      <c r="BK10" s="21"/>
      <c r="BL10" s="21"/>
      <c r="BM10" s="21"/>
      <c r="BN10" s="21"/>
      <c r="BO10" s="22"/>
      <c r="BP10" s="22"/>
      <c r="BQ10" s="22"/>
      <c r="BR10" s="22"/>
      <c r="BS10" s="22"/>
      <c r="BT10" s="22"/>
      <c r="BU10" s="22"/>
      <c r="BV10" s="20"/>
      <c r="BW10" s="20"/>
      <c r="BX10" s="20"/>
      <c r="BY10" s="20"/>
      <c r="BZ10" s="23"/>
      <c r="CA10" s="23"/>
      <c r="CB10" s="23"/>
      <c r="CC10" s="23"/>
      <c r="CD10" s="23"/>
      <c r="CE10" s="23"/>
      <c r="CF10" s="23"/>
      <c r="CG10" s="19"/>
      <c r="CH10" s="19"/>
      <c r="CI10" s="19"/>
      <c r="CJ10" s="19"/>
      <c r="CK10" s="19"/>
      <c r="CL10" s="19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</row>
    <row r="11" spans="2:115" s="33" customFormat="1" ht="18" customHeight="1">
      <c r="B11" s="201" t="s">
        <v>46</v>
      </c>
      <c r="C11" s="201"/>
      <c r="D11" s="201"/>
      <c r="E11" s="201"/>
      <c r="F11" s="201"/>
      <c r="G11" s="201"/>
      <c r="H11" s="202">
        <v>0.75</v>
      </c>
      <c r="I11" s="202"/>
      <c r="J11" s="202"/>
      <c r="K11" s="202"/>
      <c r="L11" s="33" t="s">
        <v>0</v>
      </c>
      <c r="T11" s="42" t="s">
        <v>1</v>
      </c>
      <c r="U11" s="200">
        <v>1</v>
      </c>
      <c r="V11" s="200"/>
      <c r="W11" s="43" t="s">
        <v>2</v>
      </c>
      <c r="X11" s="191">
        <v>25</v>
      </c>
      <c r="Y11" s="191"/>
      <c r="Z11" s="191"/>
      <c r="AA11" s="191"/>
      <c r="AB11" s="191"/>
      <c r="AC11" s="192">
        <f>IF(U11=2,"Halbzeit:","")</f>
      </c>
      <c r="AD11" s="192"/>
      <c r="AE11" s="192"/>
      <c r="AF11" s="192"/>
      <c r="AG11" s="192"/>
      <c r="AH11" s="192"/>
      <c r="AI11" s="191"/>
      <c r="AJ11" s="191"/>
      <c r="AK11" s="191"/>
      <c r="AL11" s="191"/>
      <c r="AM11" s="191"/>
      <c r="AN11" s="201" t="s">
        <v>3</v>
      </c>
      <c r="AO11" s="201"/>
      <c r="AP11" s="201"/>
      <c r="AQ11" s="201"/>
      <c r="AR11" s="201"/>
      <c r="AS11" s="201"/>
      <c r="AT11" s="201"/>
      <c r="AU11" s="201"/>
      <c r="AV11" s="201"/>
      <c r="AW11" s="211">
        <v>8</v>
      </c>
      <c r="AX11" s="211"/>
      <c r="AY11" s="211"/>
      <c r="AZ11" s="211"/>
      <c r="BA11" s="211"/>
      <c r="BB11" s="27"/>
      <c r="BC11" s="27"/>
      <c r="BD11" s="27"/>
      <c r="BE11" s="28"/>
      <c r="BF11" s="28"/>
      <c r="BG11" s="28"/>
      <c r="BH11" s="30"/>
      <c r="BI11" s="30"/>
      <c r="BJ11" s="29"/>
      <c r="BK11" s="29"/>
      <c r="BL11" s="44"/>
      <c r="BM11" s="44"/>
      <c r="BN11" s="44"/>
      <c r="BO11" s="45"/>
      <c r="BP11" s="45"/>
      <c r="BQ11" s="45"/>
      <c r="BR11" s="30"/>
      <c r="BS11" s="30"/>
      <c r="BT11" s="30"/>
      <c r="BU11" s="30"/>
      <c r="BV11" s="30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</row>
    <row r="12" ht="18" customHeight="1"/>
    <row r="13" spans="2:119" s="25" customFormat="1" ht="18" customHeight="1">
      <c r="B13" s="91" t="s">
        <v>23</v>
      </c>
      <c r="BH13" s="19"/>
      <c r="BI13" s="20"/>
      <c r="BJ13" s="21"/>
      <c r="BK13" s="21"/>
      <c r="BL13" s="21"/>
      <c r="BM13" s="21"/>
      <c r="BN13" s="21"/>
      <c r="BO13" s="22"/>
      <c r="BP13" s="22"/>
      <c r="BQ13" s="22"/>
      <c r="BR13" s="22"/>
      <c r="BS13" s="22"/>
      <c r="BT13" s="22"/>
      <c r="BU13" s="22"/>
      <c r="BV13" s="20"/>
      <c r="BW13" s="20"/>
      <c r="BX13" s="20"/>
      <c r="BY13" s="20"/>
      <c r="BZ13" s="23"/>
      <c r="CA13" s="23"/>
      <c r="CB13" s="23"/>
      <c r="CC13" s="23"/>
      <c r="CD13" s="23"/>
      <c r="CE13" s="23"/>
      <c r="CF13" s="23"/>
      <c r="CG13" s="19"/>
      <c r="CH13" s="19"/>
      <c r="CI13" s="19"/>
      <c r="CJ13" s="19"/>
      <c r="CK13" s="19"/>
      <c r="CL13" s="19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</row>
    <row r="14" spans="2:115" s="33" customFormat="1" ht="18" customHeight="1">
      <c r="B14" s="201" t="s">
        <v>46</v>
      </c>
      <c r="C14" s="201"/>
      <c r="D14" s="201"/>
      <c r="E14" s="201"/>
      <c r="F14" s="201"/>
      <c r="G14" s="201"/>
      <c r="H14" s="202">
        <v>0.8194444444444445</v>
      </c>
      <c r="I14" s="202"/>
      <c r="J14" s="202"/>
      <c r="K14" s="202"/>
      <c r="L14" s="33" t="s">
        <v>0</v>
      </c>
      <c r="T14" s="42" t="s">
        <v>1</v>
      </c>
      <c r="U14" s="200">
        <f>U11</f>
        <v>1</v>
      </c>
      <c r="V14" s="200"/>
      <c r="W14" s="43" t="s">
        <v>2</v>
      </c>
      <c r="X14" s="191">
        <f>X11</f>
        <v>25</v>
      </c>
      <c r="Y14" s="191"/>
      <c r="Z14" s="191"/>
      <c r="AA14" s="191"/>
      <c r="AB14" s="191"/>
      <c r="AC14" s="192">
        <f>IF(U14=2,"Halbzeit:","")</f>
      </c>
      <c r="AD14" s="192"/>
      <c r="AE14" s="192"/>
      <c r="AF14" s="192"/>
      <c r="AG14" s="192"/>
      <c r="AH14" s="192"/>
      <c r="AI14" s="196">
        <f>AI11</f>
        <v>0</v>
      </c>
      <c r="AJ14" s="196"/>
      <c r="AK14" s="196"/>
      <c r="AL14" s="196"/>
      <c r="AM14" s="196"/>
      <c r="AN14" s="201" t="s">
        <v>3</v>
      </c>
      <c r="AO14" s="201"/>
      <c r="AP14" s="201"/>
      <c r="AQ14" s="201"/>
      <c r="AR14" s="201"/>
      <c r="AS14" s="201"/>
      <c r="AT14" s="201"/>
      <c r="AU14" s="201"/>
      <c r="AV14" s="201"/>
      <c r="AW14" s="211">
        <v>5</v>
      </c>
      <c r="AX14" s="211"/>
      <c r="AY14" s="211"/>
      <c r="AZ14" s="211"/>
      <c r="BA14" s="211"/>
      <c r="BB14" s="27"/>
      <c r="BC14" s="27"/>
      <c r="BD14" s="27"/>
      <c r="BE14" s="28"/>
      <c r="BF14" s="28"/>
      <c r="BG14" s="28"/>
      <c r="BH14" s="30"/>
      <c r="BI14" s="30"/>
      <c r="BJ14" s="29"/>
      <c r="BK14" s="29"/>
      <c r="BL14" s="44"/>
      <c r="BM14" s="44"/>
      <c r="BN14" s="44"/>
      <c r="BO14" s="45"/>
      <c r="BP14" s="45"/>
      <c r="BQ14" s="45"/>
      <c r="BR14" s="30"/>
      <c r="BS14" s="30"/>
      <c r="BT14" s="30"/>
      <c r="BU14" s="30"/>
      <c r="BV14" s="30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</row>
    <row r="15" ht="18" customHeight="1"/>
    <row r="16" spans="2:119" s="41" customFormat="1" ht="18" customHeight="1">
      <c r="B16" s="46" t="s">
        <v>4</v>
      </c>
      <c r="BH16" s="35"/>
      <c r="BI16" s="36"/>
      <c r="BJ16" s="37"/>
      <c r="BK16" s="37"/>
      <c r="BL16" s="37"/>
      <c r="BM16" s="37"/>
      <c r="BN16" s="37"/>
      <c r="BO16" s="38"/>
      <c r="BP16" s="38"/>
      <c r="BQ16" s="38"/>
      <c r="BR16" s="38"/>
      <c r="BS16" s="38"/>
      <c r="BT16" s="38"/>
      <c r="BU16" s="38"/>
      <c r="BV16" s="36"/>
      <c r="BW16" s="36"/>
      <c r="BX16" s="36"/>
      <c r="BY16" s="36"/>
      <c r="BZ16" s="39"/>
      <c r="CA16" s="39"/>
      <c r="CB16" s="39"/>
      <c r="CC16" s="39"/>
      <c r="CD16" s="39"/>
      <c r="CE16" s="39"/>
      <c r="CF16" s="39"/>
      <c r="CG16" s="35"/>
      <c r="CH16" s="35"/>
      <c r="CI16" s="35"/>
      <c r="CJ16" s="35"/>
      <c r="CK16" s="35"/>
      <c r="CL16" s="35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</row>
    <row r="17" ht="18" customHeight="1" thickBot="1"/>
    <row r="18" spans="2:120" ht="18" customHeight="1" thickBot="1">
      <c r="B18" s="208" t="s">
        <v>53</v>
      </c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10"/>
      <c r="AA18" s="217" t="s">
        <v>52</v>
      </c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9"/>
      <c r="AV18" s="47"/>
      <c r="AW18" s="47"/>
      <c r="AX18" s="47"/>
      <c r="AY18" s="47"/>
      <c r="AZ18" s="2"/>
      <c r="BA18" s="3"/>
      <c r="BB18" s="3"/>
      <c r="BC18" s="3"/>
      <c r="BD18" s="3"/>
      <c r="BE18" s="5"/>
      <c r="BF18" s="4"/>
      <c r="BG18" s="5"/>
      <c r="BH18" s="5"/>
      <c r="BI18" s="5"/>
      <c r="BJ18" s="5"/>
      <c r="BK18" s="5"/>
      <c r="BL18" s="5"/>
      <c r="BM18" s="5"/>
      <c r="BN18" s="3"/>
      <c r="BO18" s="3"/>
      <c r="BP18" s="3"/>
      <c r="BQ18" s="3"/>
      <c r="BR18" s="6"/>
      <c r="BS18" s="6"/>
      <c r="BT18" s="48"/>
      <c r="BU18" s="48"/>
      <c r="BV18" s="48"/>
      <c r="BW18" s="48"/>
      <c r="BX18" s="48"/>
      <c r="BY18" s="2"/>
      <c r="BZ18" s="2"/>
      <c r="CA18" s="2"/>
      <c r="CB18" s="2"/>
      <c r="CC18" s="2"/>
      <c r="CD18" s="2"/>
      <c r="CE18" s="7"/>
      <c r="CF18" s="7"/>
      <c r="CG18" s="7"/>
      <c r="CH18" s="7"/>
      <c r="CI18" s="7"/>
      <c r="CJ18" s="7"/>
      <c r="CK18" s="7"/>
      <c r="CL18" s="7"/>
      <c r="DH18" s="8"/>
      <c r="DI18" s="1"/>
      <c r="DJ18" s="1"/>
      <c r="DK18" s="1"/>
      <c r="DL18" s="1"/>
      <c r="DM18" s="1"/>
      <c r="DN18" s="1"/>
      <c r="DO18" s="1"/>
      <c r="DP18" s="1"/>
    </row>
    <row r="19" spans="1:120" ht="18" customHeight="1">
      <c r="A19" s="49">
        <v>1</v>
      </c>
      <c r="B19" s="213" t="s">
        <v>54</v>
      </c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5"/>
      <c r="Z19" s="49">
        <v>1</v>
      </c>
      <c r="AA19" s="213" t="s">
        <v>50</v>
      </c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5"/>
      <c r="AV19" s="47"/>
      <c r="AW19" s="47"/>
      <c r="AX19" s="47"/>
      <c r="AY19" s="47"/>
      <c r="AZ19" s="2"/>
      <c r="BA19" s="3"/>
      <c r="BB19" s="3"/>
      <c r="BC19" s="3"/>
      <c r="BD19" s="3"/>
      <c r="BE19" s="5"/>
      <c r="BF19" s="4"/>
      <c r="BG19" s="5"/>
      <c r="BH19" s="5"/>
      <c r="BI19" s="5"/>
      <c r="BJ19" s="5"/>
      <c r="BK19" s="5"/>
      <c r="BL19" s="5"/>
      <c r="BM19" s="5"/>
      <c r="BN19" s="3"/>
      <c r="BO19" s="3"/>
      <c r="BP19" s="3"/>
      <c r="BQ19" s="3"/>
      <c r="BR19" s="6"/>
      <c r="BS19" s="6"/>
      <c r="BT19" s="48"/>
      <c r="BU19" s="48"/>
      <c r="BV19" s="48"/>
      <c r="BW19" s="48"/>
      <c r="BX19" s="48"/>
      <c r="BY19" s="2"/>
      <c r="BZ19" s="2"/>
      <c r="CA19" s="2"/>
      <c r="CB19" s="2"/>
      <c r="CC19" s="2"/>
      <c r="CD19" s="2"/>
      <c r="CE19" s="7"/>
      <c r="CF19" s="7"/>
      <c r="CG19" s="7"/>
      <c r="CH19" s="7"/>
      <c r="CI19" s="7"/>
      <c r="CJ19" s="7"/>
      <c r="CK19" s="7"/>
      <c r="CL19" s="7"/>
      <c r="DH19" s="8"/>
      <c r="DI19" s="1"/>
      <c r="DJ19" s="1"/>
      <c r="DK19" s="1"/>
      <c r="DL19" s="1"/>
      <c r="DM19" s="1"/>
      <c r="DN19" s="1"/>
      <c r="DO19" s="1"/>
      <c r="DP19" s="1"/>
    </row>
    <row r="20" spans="1:120" ht="18" customHeight="1">
      <c r="A20" s="49">
        <v>2</v>
      </c>
      <c r="B20" s="197" t="s">
        <v>62</v>
      </c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9"/>
      <c r="W20" s="92"/>
      <c r="Z20" s="49">
        <v>2</v>
      </c>
      <c r="AA20" s="197" t="s">
        <v>64</v>
      </c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9"/>
      <c r="AV20" s="47"/>
      <c r="AW20" s="47"/>
      <c r="AX20" s="47"/>
      <c r="AY20" s="47"/>
      <c r="AZ20" s="2"/>
      <c r="BA20" s="3"/>
      <c r="BB20" s="3"/>
      <c r="BC20" s="3"/>
      <c r="BD20" s="3"/>
      <c r="BE20" s="5"/>
      <c r="BF20" s="4"/>
      <c r="BG20" s="5"/>
      <c r="BH20" s="5"/>
      <c r="BI20" s="5"/>
      <c r="BJ20" s="5"/>
      <c r="BK20" s="5"/>
      <c r="BL20" s="5"/>
      <c r="BM20" s="5"/>
      <c r="BN20" s="3"/>
      <c r="BO20" s="3"/>
      <c r="BP20" s="3"/>
      <c r="BQ20" s="3"/>
      <c r="BR20" s="6"/>
      <c r="BS20" s="6"/>
      <c r="BT20" s="48"/>
      <c r="BU20" s="48"/>
      <c r="BV20" s="48"/>
      <c r="BW20" s="48"/>
      <c r="BX20" s="48"/>
      <c r="BY20" s="2"/>
      <c r="BZ20" s="2"/>
      <c r="CA20" s="2"/>
      <c r="CB20" s="2"/>
      <c r="CC20" s="2"/>
      <c r="CD20" s="2"/>
      <c r="CE20" s="7"/>
      <c r="CF20" s="7"/>
      <c r="CG20" s="7"/>
      <c r="CH20" s="7"/>
      <c r="CI20" s="7"/>
      <c r="CJ20" s="7"/>
      <c r="CK20" s="7"/>
      <c r="CL20" s="7"/>
      <c r="DH20" s="8"/>
      <c r="DI20" s="1"/>
      <c r="DJ20" s="1"/>
      <c r="DK20" s="1"/>
      <c r="DL20" s="1"/>
      <c r="DM20" s="1"/>
      <c r="DN20" s="1"/>
      <c r="DO20" s="1"/>
      <c r="DP20" s="1"/>
    </row>
    <row r="21" spans="1:120" ht="18" customHeight="1" thickBot="1">
      <c r="A21" s="49">
        <v>3</v>
      </c>
      <c r="B21" s="220" t="s">
        <v>63</v>
      </c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2"/>
      <c r="W21" s="92" t="s">
        <v>45</v>
      </c>
      <c r="Z21" s="49">
        <v>3</v>
      </c>
      <c r="AA21" s="220" t="s">
        <v>65</v>
      </c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2"/>
      <c r="AV21" s="47"/>
      <c r="AW21" s="47"/>
      <c r="AX21" s="47"/>
      <c r="AY21" s="47"/>
      <c r="AZ21" s="2"/>
      <c r="BA21" s="3"/>
      <c r="BB21" s="3"/>
      <c r="BC21" s="3"/>
      <c r="BD21" s="3"/>
      <c r="BE21" s="5"/>
      <c r="BF21" s="4"/>
      <c r="BG21" s="5"/>
      <c r="BH21" s="5"/>
      <c r="BI21" s="5"/>
      <c r="BJ21" s="5"/>
      <c r="BK21" s="5"/>
      <c r="BL21" s="5"/>
      <c r="BM21" s="5"/>
      <c r="BN21" s="3"/>
      <c r="BO21" s="3"/>
      <c r="BP21" s="3"/>
      <c r="BQ21" s="3"/>
      <c r="BR21" s="6"/>
      <c r="BS21" s="6"/>
      <c r="BT21" s="48"/>
      <c r="BU21" s="48"/>
      <c r="BV21" s="48"/>
      <c r="BW21" s="48"/>
      <c r="BX21" s="48"/>
      <c r="BY21" s="2"/>
      <c r="BZ21" s="2"/>
      <c r="CA21" s="2"/>
      <c r="CB21" s="2"/>
      <c r="CC21" s="2"/>
      <c r="CD21" s="2"/>
      <c r="CE21" s="7"/>
      <c r="CF21" s="7"/>
      <c r="CG21" s="7"/>
      <c r="CH21" s="7"/>
      <c r="CI21" s="7"/>
      <c r="CJ21" s="7"/>
      <c r="CK21" s="7"/>
      <c r="CL21" s="7"/>
      <c r="DH21" s="8"/>
      <c r="DI21" s="1"/>
      <c r="DJ21" s="1"/>
      <c r="DK21" s="1"/>
      <c r="DL21" s="1"/>
      <c r="DM21" s="1"/>
      <c r="DN21" s="1"/>
      <c r="DO21" s="1"/>
      <c r="DP21" s="1"/>
    </row>
    <row r="22" spans="60:64" ht="18" customHeight="1">
      <c r="BH22" s="1"/>
      <c r="BI22" s="1"/>
      <c r="BJ22" s="1"/>
      <c r="BK22" s="2"/>
      <c r="BL22" s="3"/>
    </row>
    <row r="23" spans="2:64" s="41" customFormat="1" ht="18" customHeight="1">
      <c r="B23" s="46" t="s">
        <v>5</v>
      </c>
      <c r="BK23" s="35"/>
      <c r="BL23" s="36"/>
    </row>
    <row r="24" spans="60:64" ht="18" customHeight="1" thickBot="1">
      <c r="BH24" s="1"/>
      <c r="BI24" s="1"/>
      <c r="BJ24" s="1"/>
      <c r="BK24" s="2"/>
      <c r="BL24" s="3"/>
    </row>
    <row r="25" spans="2:64" ht="18" customHeight="1" thickBot="1">
      <c r="B25" s="226" t="s">
        <v>6</v>
      </c>
      <c r="C25" s="227"/>
      <c r="D25" s="184" t="s">
        <v>7</v>
      </c>
      <c r="E25" s="185"/>
      <c r="F25" s="186"/>
      <c r="G25" s="184" t="s">
        <v>15</v>
      </c>
      <c r="H25" s="185"/>
      <c r="I25" s="186"/>
      <c r="J25" s="184" t="s">
        <v>47</v>
      </c>
      <c r="K25" s="185"/>
      <c r="L25" s="185"/>
      <c r="M25" s="186"/>
      <c r="N25" s="184" t="s">
        <v>8</v>
      </c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6"/>
      <c r="BE25" s="266" t="s">
        <v>9</v>
      </c>
      <c r="BF25" s="267"/>
      <c r="BG25" s="267"/>
      <c r="BH25" s="267"/>
      <c r="BI25" s="267"/>
      <c r="BJ25" s="88"/>
      <c r="BK25" s="3"/>
      <c r="BL25" s="3"/>
    </row>
    <row r="26" spans="2:64" s="50" customFormat="1" ht="18" customHeight="1">
      <c r="B26" s="203">
        <v>1</v>
      </c>
      <c r="C26" s="204"/>
      <c r="D26" s="204" t="s">
        <v>10</v>
      </c>
      <c r="E26" s="204"/>
      <c r="F26" s="204"/>
      <c r="G26" s="223">
        <v>1</v>
      </c>
      <c r="H26" s="224"/>
      <c r="I26" s="225"/>
      <c r="J26" s="260">
        <f>$H$11</f>
        <v>0.75</v>
      </c>
      <c r="K26" s="261"/>
      <c r="L26" s="261"/>
      <c r="M26" s="262"/>
      <c r="N26" s="189" t="str">
        <f>B19</f>
        <v>SV Rosellen 2</v>
      </c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51" t="s">
        <v>11</v>
      </c>
      <c r="AJ26" s="190" t="str">
        <f>B20</f>
        <v>SG Neukirchen/Hülchrath</v>
      </c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206"/>
      <c r="BE26" s="115"/>
      <c r="BF26" s="116"/>
      <c r="BG26" s="116"/>
      <c r="BH26" s="117"/>
      <c r="BI26" s="117"/>
      <c r="BJ26" s="89"/>
      <c r="BK26" s="90"/>
      <c r="BL26" s="52"/>
    </row>
    <row r="27" spans="2:64" ht="18" customHeight="1">
      <c r="B27" s="255">
        <v>2</v>
      </c>
      <c r="C27" s="256"/>
      <c r="D27" s="256" t="s">
        <v>12</v>
      </c>
      <c r="E27" s="256"/>
      <c r="F27" s="256"/>
      <c r="G27" s="193">
        <v>2</v>
      </c>
      <c r="H27" s="194"/>
      <c r="I27" s="195"/>
      <c r="J27" s="263">
        <f>J26</f>
        <v>0.75</v>
      </c>
      <c r="K27" s="264"/>
      <c r="L27" s="264"/>
      <c r="M27" s="265"/>
      <c r="N27" s="188" t="str">
        <f>AA19</f>
        <v>SV Rosellen 1</v>
      </c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53" t="s">
        <v>11</v>
      </c>
      <c r="AJ27" s="159" t="str">
        <f>AA20</f>
        <v>SF Neersbroich</v>
      </c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60"/>
      <c r="BE27" s="157"/>
      <c r="BF27" s="158"/>
      <c r="BG27" s="158"/>
      <c r="BH27" s="187"/>
      <c r="BI27" s="187"/>
      <c r="BJ27" s="89"/>
      <c r="BK27" s="90"/>
      <c r="BL27" s="52"/>
    </row>
    <row r="28" spans="2:64" ht="18" customHeight="1">
      <c r="B28" s="255">
        <v>3</v>
      </c>
      <c r="C28" s="256"/>
      <c r="D28" s="256" t="s">
        <v>10</v>
      </c>
      <c r="E28" s="256"/>
      <c r="F28" s="256"/>
      <c r="G28" s="193">
        <v>1</v>
      </c>
      <c r="H28" s="194"/>
      <c r="I28" s="195"/>
      <c r="J28" s="263">
        <f>J27+TEXT($U$11*($X$11/1440)+($AI$11/1440)+($AW$11/1440),"hh:mm")</f>
        <v>0.7729166666666667</v>
      </c>
      <c r="K28" s="264"/>
      <c r="L28" s="264"/>
      <c r="M28" s="265"/>
      <c r="N28" s="188" t="str">
        <f>B20</f>
        <v>SG Neukirchen/Hülchrath</v>
      </c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53" t="s">
        <v>11</v>
      </c>
      <c r="AJ28" s="159" t="str">
        <f>B21</f>
        <v>DSC 99 Düsseldorf </v>
      </c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60"/>
      <c r="BE28" s="157"/>
      <c r="BF28" s="158"/>
      <c r="BG28" s="158"/>
      <c r="BH28" s="187"/>
      <c r="BI28" s="187"/>
      <c r="BJ28" s="89"/>
      <c r="BK28" s="90"/>
      <c r="BL28" s="52"/>
    </row>
    <row r="29" spans="2:64" ht="18" customHeight="1">
      <c r="B29" s="255">
        <v>4</v>
      </c>
      <c r="C29" s="256"/>
      <c r="D29" s="256" t="s">
        <v>12</v>
      </c>
      <c r="E29" s="256"/>
      <c r="F29" s="256"/>
      <c r="G29" s="193">
        <v>2</v>
      </c>
      <c r="H29" s="194"/>
      <c r="I29" s="195"/>
      <c r="J29" s="263">
        <f>J28</f>
        <v>0.7729166666666667</v>
      </c>
      <c r="K29" s="264"/>
      <c r="L29" s="264"/>
      <c r="M29" s="265"/>
      <c r="N29" s="188" t="str">
        <f>AA20</f>
        <v>SF Neersbroich</v>
      </c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53" t="s">
        <v>11</v>
      </c>
      <c r="AJ29" s="159" t="str">
        <f>AA21</f>
        <v>DJK Hoisten</v>
      </c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60"/>
      <c r="BE29" s="157"/>
      <c r="BF29" s="158"/>
      <c r="BG29" s="158"/>
      <c r="BH29" s="187"/>
      <c r="BI29" s="187"/>
      <c r="BJ29" s="89"/>
      <c r="BK29" s="90"/>
      <c r="BL29" s="52"/>
    </row>
    <row r="30" spans="2:64" ht="18" customHeight="1">
      <c r="B30" s="255">
        <v>5</v>
      </c>
      <c r="C30" s="256"/>
      <c r="D30" s="256" t="s">
        <v>10</v>
      </c>
      <c r="E30" s="256"/>
      <c r="F30" s="256"/>
      <c r="G30" s="193">
        <v>1</v>
      </c>
      <c r="H30" s="194"/>
      <c r="I30" s="195"/>
      <c r="J30" s="263">
        <f>J29+TEXT($U$11*($X$11/1440)+($AI$11/1440)+($AW$11/1440),"hh:mm")</f>
        <v>0.7958333333333334</v>
      </c>
      <c r="K30" s="264"/>
      <c r="L30" s="264"/>
      <c r="M30" s="265"/>
      <c r="N30" s="188" t="str">
        <f>B21</f>
        <v>DSC 99 Düsseldorf </v>
      </c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53" t="s">
        <v>11</v>
      </c>
      <c r="AJ30" s="159" t="str">
        <f>B19</f>
        <v>SV Rosellen 2</v>
      </c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60"/>
      <c r="BE30" s="157"/>
      <c r="BF30" s="158"/>
      <c r="BG30" s="158"/>
      <c r="BH30" s="187"/>
      <c r="BI30" s="187"/>
      <c r="BJ30" s="89"/>
      <c r="BK30" s="90"/>
      <c r="BL30" s="52"/>
    </row>
    <row r="31" spans="2:64" ht="18" customHeight="1" thickBot="1">
      <c r="B31" s="354">
        <v>6</v>
      </c>
      <c r="C31" s="351"/>
      <c r="D31" s="351" t="s">
        <v>12</v>
      </c>
      <c r="E31" s="351"/>
      <c r="F31" s="351"/>
      <c r="G31" s="122">
        <v>2</v>
      </c>
      <c r="H31" s="123"/>
      <c r="I31" s="216"/>
      <c r="J31" s="348">
        <f>J30</f>
        <v>0.7958333333333334</v>
      </c>
      <c r="K31" s="349"/>
      <c r="L31" s="349"/>
      <c r="M31" s="350"/>
      <c r="N31" s="253" t="str">
        <f>AA21</f>
        <v>DJK Hoisten</v>
      </c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95" t="s">
        <v>11</v>
      </c>
      <c r="AJ31" s="254" t="str">
        <f>AA19</f>
        <v>SV Rosellen 1</v>
      </c>
      <c r="AK31" s="254"/>
      <c r="AL31" s="254"/>
      <c r="AM31" s="254"/>
      <c r="AN31" s="254"/>
      <c r="AO31" s="254"/>
      <c r="AP31" s="254"/>
      <c r="AQ31" s="254"/>
      <c r="AR31" s="254"/>
      <c r="AS31" s="254"/>
      <c r="AT31" s="254"/>
      <c r="AU31" s="254"/>
      <c r="AV31" s="254"/>
      <c r="AW31" s="254"/>
      <c r="AX31" s="254"/>
      <c r="AY31" s="254"/>
      <c r="AZ31" s="254"/>
      <c r="BA31" s="254"/>
      <c r="BB31" s="254"/>
      <c r="BC31" s="254"/>
      <c r="BD31" s="272"/>
      <c r="BE31" s="357"/>
      <c r="BF31" s="358"/>
      <c r="BG31" s="358"/>
      <c r="BH31" s="355"/>
      <c r="BI31" s="356"/>
      <c r="BJ31" s="89"/>
      <c r="BK31" s="90"/>
      <c r="BL31" s="52"/>
    </row>
    <row r="32" spans="2:64" ht="18" customHeight="1" thickBot="1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1"/>
      <c r="N32" s="61"/>
      <c r="O32" s="61"/>
      <c r="P32" s="61"/>
      <c r="Q32" s="61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0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52"/>
      <c r="BF32" s="52"/>
      <c r="BG32" s="52"/>
      <c r="BH32" s="52"/>
      <c r="BI32" s="63"/>
      <c r="BJ32" s="63"/>
      <c r="BK32" s="63"/>
      <c r="BL32" s="3"/>
    </row>
    <row r="33" spans="1:112" s="41" customFormat="1" ht="18" customHeight="1">
      <c r="A33" s="4"/>
      <c r="D33" s="46"/>
      <c r="J33" s="46" t="s">
        <v>49</v>
      </c>
      <c r="AG33" s="178" t="str">
        <f>L41</f>
        <v>SV Rosellen 2</v>
      </c>
      <c r="AH33" s="179"/>
      <c r="AI33" s="179"/>
      <c r="AJ33" s="179" t="str">
        <f>L42</f>
        <v>SG Neukirchen/Hülchrath</v>
      </c>
      <c r="AK33" s="179"/>
      <c r="AL33" s="179"/>
      <c r="AM33" s="179" t="str">
        <f>L43</f>
        <v>DSC 99 Düsseldorf </v>
      </c>
      <c r="AN33" s="179"/>
      <c r="AO33" s="345"/>
      <c r="BD33" s="35"/>
      <c r="BE33" s="36"/>
      <c r="BF33" s="37"/>
      <c r="BG33" s="37"/>
      <c r="BH33" s="37"/>
      <c r="BI33" s="38"/>
      <c r="BJ33" s="38"/>
      <c r="BK33" s="38"/>
      <c r="BL33" s="38"/>
      <c r="BM33" s="38"/>
      <c r="BN33" s="38"/>
      <c r="BO33" s="36"/>
      <c r="BP33" s="36"/>
      <c r="BQ33" s="36"/>
      <c r="BR33" s="36"/>
      <c r="BS33" s="39"/>
      <c r="BT33" s="39"/>
      <c r="BU33" s="39"/>
      <c r="BV33" s="39"/>
      <c r="BW33" s="39"/>
      <c r="BX33" s="39"/>
      <c r="BY33" s="39"/>
      <c r="BZ33" s="35"/>
      <c r="CA33" s="35"/>
      <c r="CB33" s="35"/>
      <c r="CC33" s="35"/>
      <c r="CD33" s="35"/>
      <c r="CE33" s="35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</row>
    <row r="34" spans="1:112" s="41" customFormat="1" ht="18" customHeight="1">
      <c r="A34" s="37"/>
      <c r="D34" s="46"/>
      <c r="AG34" s="180"/>
      <c r="AH34" s="181"/>
      <c r="AI34" s="181"/>
      <c r="AJ34" s="181"/>
      <c r="AK34" s="181"/>
      <c r="AL34" s="181"/>
      <c r="AM34" s="181"/>
      <c r="AN34" s="181"/>
      <c r="AO34" s="346"/>
      <c r="BD34" s="35"/>
      <c r="BE34" s="36"/>
      <c r="BF34" s="37"/>
      <c r="BG34" s="37"/>
      <c r="BH34" s="37"/>
      <c r="BI34" s="38"/>
      <c r="BJ34" s="38"/>
      <c r="BK34" s="38"/>
      <c r="BL34" s="38"/>
      <c r="BM34" s="38"/>
      <c r="BN34" s="38"/>
      <c r="BO34" s="36"/>
      <c r="BP34" s="36"/>
      <c r="BQ34" s="36"/>
      <c r="BR34" s="36"/>
      <c r="BS34" s="39"/>
      <c r="BT34" s="39"/>
      <c r="BU34" s="39"/>
      <c r="BV34" s="39"/>
      <c r="BW34" s="39"/>
      <c r="BX34" s="39"/>
      <c r="BY34" s="39"/>
      <c r="BZ34" s="35"/>
      <c r="CA34" s="35"/>
      <c r="CB34" s="35"/>
      <c r="CC34" s="35"/>
      <c r="CD34" s="35"/>
      <c r="CE34" s="35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</row>
    <row r="35" spans="1:112" s="41" customFormat="1" ht="18" customHeight="1">
      <c r="A35" s="4"/>
      <c r="D35" s="46"/>
      <c r="AG35" s="180"/>
      <c r="AH35" s="181"/>
      <c r="AI35" s="181"/>
      <c r="AJ35" s="181"/>
      <c r="AK35" s="181"/>
      <c r="AL35" s="181"/>
      <c r="AM35" s="181"/>
      <c r="AN35" s="181"/>
      <c r="AO35" s="346"/>
      <c r="BD35" s="35"/>
      <c r="BE35" s="36"/>
      <c r="BF35" s="37"/>
      <c r="BG35" s="37"/>
      <c r="BH35" s="37"/>
      <c r="BI35" s="38"/>
      <c r="BJ35" s="38"/>
      <c r="BK35" s="38"/>
      <c r="BL35" s="38"/>
      <c r="BM35" s="38"/>
      <c r="BN35" s="38"/>
      <c r="BO35" s="36"/>
      <c r="BP35" s="36"/>
      <c r="BQ35" s="36"/>
      <c r="BR35" s="36"/>
      <c r="BS35" s="39"/>
      <c r="BT35" s="39"/>
      <c r="BU35" s="39"/>
      <c r="BV35" s="39"/>
      <c r="BW35" s="39"/>
      <c r="BX35" s="39"/>
      <c r="BY35" s="39"/>
      <c r="BZ35" s="35"/>
      <c r="CA35" s="35"/>
      <c r="CB35" s="35"/>
      <c r="CC35" s="35"/>
      <c r="CD35" s="35"/>
      <c r="CE35" s="35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</row>
    <row r="36" spans="1:112" s="41" customFormat="1" ht="18" customHeight="1">
      <c r="A36" s="1"/>
      <c r="D36" s="46"/>
      <c r="AG36" s="180"/>
      <c r="AH36" s="181"/>
      <c r="AI36" s="181"/>
      <c r="AJ36" s="181"/>
      <c r="AK36" s="181"/>
      <c r="AL36" s="181"/>
      <c r="AM36" s="181"/>
      <c r="AN36" s="181"/>
      <c r="AO36" s="346"/>
      <c r="BD36" s="35"/>
      <c r="BE36" s="36"/>
      <c r="BF36" s="37"/>
      <c r="BG36" s="37"/>
      <c r="BH36" s="37"/>
      <c r="BI36" s="38"/>
      <c r="BJ36" s="38"/>
      <c r="BK36" s="38"/>
      <c r="BL36" s="38"/>
      <c r="BM36" s="38"/>
      <c r="BN36" s="38"/>
      <c r="BO36" s="36"/>
      <c r="BP36" s="36"/>
      <c r="BQ36" s="36"/>
      <c r="BR36" s="36"/>
      <c r="BS36" s="39"/>
      <c r="BT36" s="39"/>
      <c r="BU36" s="39"/>
      <c r="BV36" s="39"/>
      <c r="BW36" s="39"/>
      <c r="BX36" s="39"/>
      <c r="BY36" s="39"/>
      <c r="BZ36" s="35"/>
      <c r="CA36" s="35"/>
      <c r="CB36" s="35"/>
      <c r="CC36" s="35"/>
      <c r="CD36" s="35"/>
      <c r="CE36" s="35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</row>
    <row r="37" spans="1:112" s="41" customFormat="1" ht="18" customHeight="1">
      <c r="A37" s="50"/>
      <c r="D37" s="46"/>
      <c r="AG37" s="180"/>
      <c r="AH37" s="181"/>
      <c r="AI37" s="181"/>
      <c r="AJ37" s="181"/>
      <c r="AK37" s="181"/>
      <c r="AL37" s="181"/>
      <c r="AM37" s="181"/>
      <c r="AN37" s="181"/>
      <c r="AO37" s="346"/>
      <c r="BD37" s="35"/>
      <c r="BE37" s="36"/>
      <c r="BF37" s="37"/>
      <c r="BG37" s="37"/>
      <c r="BH37" s="37"/>
      <c r="BI37" s="38"/>
      <c r="BJ37" s="38"/>
      <c r="BK37" s="38"/>
      <c r="BL37" s="38"/>
      <c r="BM37" s="38"/>
      <c r="BN37" s="38"/>
      <c r="BO37" s="36"/>
      <c r="BP37" s="36"/>
      <c r="BQ37" s="36"/>
      <c r="BR37" s="36"/>
      <c r="BS37" s="39"/>
      <c r="BT37" s="39"/>
      <c r="BU37" s="39"/>
      <c r="BV37" s="39"/>
      <c r="BW37" s="39"/>
      <c r="BX37" s="39"/>
      <c r="BY37" s="39"/>
      <c r="BZ37" s="35"/>
      <c r="CA37" s="35"/>
      <c r="CB37" s="35"/>
      <c r="CC37" s="35"/>
      <c r="CD37" s="35"/>
      <c r="CE37" s="35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</row>
    <row r="38" spans="1:112" s="41" customFormat="1" ht="18" customHeight="1">
      <c r="A38" s="1"/>
      <c r="D38" s="46"/>
      <c r="AG38" s="180"/>
      <c r="AH38" s="181"/>
      <c r="AI38" s="181"/>
      <c r="AJ38" s="181"/>
      <c r="AK38" s="181"/>
      <c r="AL38" s="181"/>
      <c r="AM38" s="181"/>
      <c r="AN38" s="181"/>
      <c r="AO38" s="346"/>
      <c r="BD38" s="35"/>
      <c r="BE38" s="36"/>
      <c r="BF38" s="37"/>
      <c r="BG38" s="37"/>
      <c r="BH38" s="37"/>
      <c r="BI38" s="38"/>
      <c r="BJ38" s="38"/>
      <c r="BK38" s="38"/>
      <c r="BL38" s="38"/>
      <c r="BM38" s="38"/>
      <c r="BN38" s="38"/>
      <c r="BO38" s="36"/>
      <c r="BP38" s="36"/>
      <c r="BQ38" s="36"/>
      <c r="BR38" s="36"/>
      <c r="BS38" s="39"/>
      <c r="BT38" s="39"/>
      <c r="BU38" s="39"/>
      <c r="BV38" s="39"/>
      <c r="BW38" s="39"/>
      <c r="BX38" s="39"/>
      <c r="BY38" s="39"/>
      <c r="BZ38" s="35"/>
      <c r="CA38" s="35"/>
      <c r="CB38" s="35"/>
      <c r="CC38" s="35"/>
      <c r="CD38" s="35"/>
      <c r="CE38" s="35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</row>
    <row r="39" spans="1:112" s="41" customFormat="1" ht="18" customHeight="1" thickBot="1">
      <c r="A39" s="1"/>
      <c r="B39" s="307" t="s">
        <v>13</v>
      </c>
      <c r="C39" s="307"/>
      <c r="D39" s="307"/>
      <c r="E39" s="307"/>
      <c r="F39" s="307"/>
      <c r="G39" s="307"/>
      <c r="H39" s="307"/>
      <c r="AG39" s="180"/>
      <c r="AH39" s="181"/>
      <c r="AI39" s="181"/>
      <c r="AJ39" s="181"/>
      <c r="AK39" s="181"/>
      <c r="AL39" s="181"/>
      <c r="AM39" s="181"/>
      <c r="AN39" s="181"/>
      <c r="AO39" s="346"/>
      <c r="BD39" s="35"/>
      <c r="BE39" s="36"/>
      <c r="BF39" s="37"/>
      <c r="BG39" s="37"/>
      <c r="BH39" s="37"/>
      <c r="BI39" s="38"/>
      <c r="BJ39" s="38"/>
      <c r="BK39" s="38"/>
      <c r="BL39" s="38"/>
      <c r="BM39" s="38"/>
      <c r="BN39" s="38"/>
      <c r="BO39" s="36"/>
      <c r="BP39" s="36"/>
      <c r="BQ39" s="36"/>
      <c r="BR39" s="36"/>
      <c r="BS39" s="39"/>
      <c r="BT39" s="39"/>
      <c r="BU39" s="39"/>
      <c r="BV39" s="39"/>
      <c r="BW39" s="39"/>
      <c r="BX39" s="39"/>
      <c r="BY39" s="39"/>
      <c r="BZ39" s="35"/>
      <c r="CA39" s="35"/>
      <c r="CB39" s="35"/>
      <c r="CC39" s="35"/>
      <c r="CD39" s="35"/>
      <c r="CE39" s="35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</row>
    <row r="40" spans="1:112" s="41" customFormat="1" ht="18" customHeight="1" thickBot="1">
      <c r="A40" s="1"/>
      <c r="B40" s="306" t="s">
        <v>14</v>
      </c>
      <c r="C40" s="306"/>
      <c r="D40" s="306"/>
      <c r="E40" s="306"/>
      <c r="F40" s="306" t="s">
        <v>15</v>
      </c>
      <c r="G40" s="306"/>
      <c r="H40" s="306"/>
      <c r="I40" s="54"/>
      <c r="J40" s="343" t="s">
        <v>53</v>
      </c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4"/>
      <c r="X40" s="344"/>
      <c r="Y40" s="344"/>
      <c r="Z40" s="344"/>
      <c r="AA40" s="344"/>
      <c r="AB40" s="344"/>
      <c r="AC40" s="344"/>
      <c r="AD40" s="344"/>
      <c r="AE40" s="344"/>
      <c r="AF40" s="344"/>
      <c r="AG40" s="182"/>
      <c r="AH40" s="183"/>
      <c r="AI40" s="183"/>
      <c r="AJ40" s="183"/>
      <c r="AK40" s="183"/>
      <c r="AL40" s="183"/>
      <c r="AM40" s="183"/>
      <c r="AN40" s="183"/>
      <c r="AO40" s="347"/>
      <c r="AP40" s="270" t="s">
        <v>16</v>
      </c>
      <c r="AQ40" s="271"/>
      <c r="AR40" s="269" t="s">
        <v>17</v>
      </c>
      <c r="AS40" s="271"/>
      <c r="AT40" s="269" t="s">
        <v>18</v>
      </c>
      <c r="AU40" s="271"/>
      <c r="AV40" s="269" t="s">
        <v>19</v>
      </c>
      <c r="AW40" s="271"/>
      <c r="AX40" s="269" t="s">
        <v>20</v>
      </c>
      <c r="AY40" s="270"/>
      <c r="AZ40" s="270"/>
      <c r="BA40" s="270"/>
      <c r="BB40" s="271"/>
      <c r="BC40" s="269" t="s">
        <v>21</v>
      </c>
      <c r="BD40" s="270"/>
      <c r="BE40" s="270"/>
      <c r="BF40" s="269" t="s">
        <v>22</v>
      </c>
      <c r="BG40" s="270"/>
      <c r="BH40" s="276"/>
      <c r="BI40" s="38"/>
      <c r="BJ40" s="38"/>
      <c r="BK40" s="38"/>
      <c r="BL40" s="38"/>
      <c r="BM40" s="38"/>
      <c r="BN40" s="38"/>
      <c r="BO40" s="36"/>
      <c r="BP40" s="36"/>
      <c r="BQ40" s="36"/>
      <c r="BR40" s="36"/>
      <c r="BS40" s="39"/>
      <c r="BT40" s="39"/>
      <c r="BU40" s="39"/>
      <c r="BV40" s="39"/>
      <c r="BW40" s="39"/>
      <c r="BX40" s="39"/>
      <c r="BY40" s="39"/>
      <c r="BZ40" s="35"/>
      <c r="CA40" s="35"/>
      <c r="CB40" s="35"/>
      <c r="CC40" s="35"/>
      <c r="CD40" s="35"/>
      <c r="CE40" s="35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</row>
    <row r="41" spans="1:112" s="41" customFormat="1" ht="18" customHeight="1">
      <c r="A41" s="1"/>
      <c r="B41" s="305"/>
      <c r="C41" s="305"/>
      <c r="D41" s="305"/>
      <c r="E41" s="305"/>
      <c r="F41" s="305"/>
      <c r="G41" s="305"/>
      <c r="H41" s="305"/>
      <c r="I41" s="1"/>
      <c r="J41" s="352">
        <v>1</v>
      </c>
      <c r="K41" s="353"/>
      <c r="L41" s="339" t="str">
        <f>B19</f>
        <v>SV Rosellen 2</v>
      </c>
      <c r="M41" s="340"/>
      <c r="N41" s="340"/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0"/>
      <c r="AC41" s="340"/>
      <c r="AD41" s="340"/>
      <c r="AE41" s="340"/>
      <c r="AF41" s="340"/>
      <c r="AG41" s="319"/>
      <c r="AH41" s="319"/>
      <c r="AI41" s="320"/>
      <c r="AJ41" s="247"/>
      <c r="AK41" s="248"/>
      <c r="AL41" s="249"/>
      <c r="AM41" s="247"/>
      <c r="AN41" s="248"/>
      <c r="AO41" s="249"/>
      <c r="AP41" s="341"/>
      <c r="AQ41" s="342"/>
      <c r="AR41" s="268"/>
      <c r="AS41" s="268"/>
      <c r="AT41" s="268"/>
      <c r="AU41" s="268"/>
      <c r="AV41" s="268"/>
      <c r="AW41" s="268"/>
      <c r="AX41" s="251"/>
      <c r="AY41" s="252"/>
      <c r="AZ41" s="93"/>
      <c r="BA41" s="250"/>
      <c r="BB41" s="251"/>
      <c r="BC41" s="235"/>
      <c r="BD41" s="235"/>
      <c r="BE41" s="236"/>
      <c r="BF41" s="164"/>
      <c r="BG41" s="165"/>
      <c r="BH41" s="166"/>
      <c r="BI41" s="38"/>
      <c r="BJ41" s="38"/>
      <c r="BK41" s="38"/>
      <c r="BL41" s="38"/>
      <c r="BM41" s="38"/>
      <c r="BN41" s="38"/>
      <c r="BO41" s="36"/>
      <c r="BP41" s="36"/>
      <c r="BQ41" s="36"/>
      <c r="BR41" s="36"/>
      <c r="BS41" s="39"/>
      <c r="BT41" s="39"/>
      <c r="BU41" s="39"/>
      <c r="BV41" s="39"/>
      <c r="BW41" s="39"/>
      <c r="BX41" s="39"/>
      <c r="BY41" s="39"/>
      <c r="BZ41" s="35"/>
      <c r="CA41" s="35"/>
      <c r="CB41" s="35"/>
      <c r="CC41" s="35"/>
      <c r="CD41" s="35"/>
      <c r="CE41" s="35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</row>
    <row r="42" spans="1:112" s="41" customFormat="1" ht="18" customHeight="1">
      <c r="A42" s="1"/>
      <c r="B42" s="305"/>
      <c r="C42" s="305"/>
      <c r="D42" s="305"/>
      <c r="E42" s="305"/>
      <c r="F42" s="303"/>
      <c r="G42" s="303"/>
      <c r="H42" s="303"/>
      <c r="I42" s="1"/>
      <c r="J42" s="337">
        <v>2</v>
      </c>
      <c r="K42" s="338"/>
      <c r="L42" s="323" t="str">
        <f>B20</f>
        <v>SG Neukirchen/Hülchrath</v>
      </c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8"/>
      <c r="AH42" s="328"/>
      <c r="AI42" s="329"/>
      <c r="AJ42" s="244"/>
      <c r="AK42" s="245"/>
      <c r="AL42" s="246"/>
      <c r="AM42" s="257"/>
      <c r="AN42" s="258"/>
      <c r="AO42" s="259"/>
      <c r="AP42" s="330"/>
      <c r="AQ42" s="331"/>
      <c r="AR42" s="268"/>
      <c r="AS42" s="268"/>
      <c r="AT42" s="268"/>
      <c r="AU42" s="268"/>
      <c r="AV42" s="268"/>
      <c r="AW42" s="268"/>
      <c r="AX42" s="240"/>
      <c r="AY42" s="230"/>
      <c r="AZ42" s="94"/>
      <c r="BA42" s="239"/>
      <c r="BB42" s="240"/>
      <c r="BC42" s="235"/>
      <c r="BD42" s="235"/>
      <c r="BE42" s="236"/>
      <c r="BF42" s="230"/>
      <c r="BG42" s="231"/>
      <c r="BH42" s="232"/>
      <c r="BI42" s="38"/>
      <c r="BJ42" s="38"/>
      <c r="BK42" s="38"/>
      <c r="BL42" s="38"/>
      <c r="BM42" s="38"/>
      <c r="BN42" s="38"/>
      <c r="BO42" s="36"/>
      <c r="BP42" s="36"/>
      <c r="BQ42" s="36"/>
      <c r="BR42" s="36"/>
      <c r="BS42" s="39"/>
      <c r="BT42" s="39"/>
      <c r="BU42" s="39"/>
      <c r="BV42" s="39"/>
      <c r="BW42" s="39"/>
      <c r="BX42" s="39"/>
      <c r="BY42" s="39"/>
      <c r="BZ42" s="35"/>
      <c r="CA42" s="35"/>
      <c r="CB42" s="35"/>
      <c r="CC42" s="35"/>
      <c r="CD42" s="35"/>
      <c r="CE42" s="35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</row>
    <row r="43" spans="1:112" s="41" customFormat="1" ht="18" customHeight="1" thickBot="1">
      <c r="A43" s="1"/>
      <c r="B43" s="305"/>
      <c r="C43" s="305"/>
      <c r="D43" s="305"/>
      <c r="E43" s="305"/>
      <c r="F43" s="303"/>
      <c r="G43" s="303"/>
      <c r="H43" s="303"/>
      <c r="I43" s="1"/>
      <c r="J43" s="332">
        <v>3</v>
      </c>
      <c r="K43" s="333"/>
      <c r="L43" s="228" t="str">
        <f>B21</f>
        <v>DSC 99 Düsseldorf </v>
      </c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308"/>
      <c r="AH43" s="308"/>
      <c r="AI43" s="309"/>
      <c r="AJ43" s="169"/>
      <c r="AK43" s="170"/>
      <c r="AL43" s="171"/>
      <c r="AM43" s="161"/>
      <c r="AN43" s="162"/>
      <c r="AO43" s="163"/>
      <c r="AP43" s="233"/>
      <c r="AQ43" s="234"/>
      <c r="AR43" s="168"/>
      <c r="AS43" s="168"/>
      <c r="AT43" s="168"/>
      <c r="AU43" s="168"/>
      <c r="AV43" s="168"/>
      <c r="AW43" s="168"/>
      <c r="AX43" s="168"/>
      <c r="AY43" s="241"/>
      <c r="AZ43" s="96"/>
      <c r="BA43" s="167"/>
      <c r="BB43" s="168"/>
      <c r="BC43" s="237"/>
      <c r="BD43" s="237"/>
      <c r="BE43" s="238"/>
      <c r="BF43" s="241"/>
      <c r="BG43" s="242"/>
      <c r="BH43" s="243"/>
      <c r="BI43" s="38"/>
      <c r="BJ43" s="38"/>
      <c r="BK43" s="38"/>
      <c r="BL43" s="38"/>
      <c r="BM43" s="38"/>
      <c r="BN43" s="38"/>
      <c r="BO43" s="36"/>
      <c r="BP43" s="36"/>
      <c r="BQ43" s="36"/>
      <c r="BR43" s="36"/>
      <c r="BS43" s="39"/>
      <c r="BT43" s="39"/>
      <c r="BU43" s="39"/>
      <c r="BV43" s="39"/>
      <c r="BW43" s="39"/>
      <c r="BX43" s="39"/>
      <c r="BY43" s="39"/>
      <c r="BZ43" s="35"/>
      <c r="CA43" s="35"/>
      <c r="CB43" s="35"/>
      <c r="CC43" s="35"/>
      <c r="CD43" s="35"/>
      <c r="CE43" s="35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</row>
    <row r="44" spans="1:115" s="41" customFormat="1" ht="18" customHeight="1" thickBot="1">
      <c r="A44" s="1"/>
      <c r="B44" s="1"/>
      <c r="C44" s="1"/>
      <c r="D44" s="1"/>
      <c r="E44" s="1"/>
      <c r="F44" s="1"/>
      <c r="G44" s="1"/>
      <c r="H44" s="1"/>
      <c r="I44" s="1"/>
      <c r="J44" s="55"/>
      <c r="K44" s="55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8"/>
      <c r="BD44" s="57"/>
      <c r="BE44" s="57"/>
      <c r="BF44" s="59"/>
      <c r="BG44" s="59"/>
      <c r="BH44" s="59"/>
      <c r="BI44" s="57"/>
      <c r="BJ44" s="57"/>
      <c r="BK44" s="57"/>
      <c r="BL44" s="38"/>
      <c r="BM44" s="38"/>
      <c r="BN44" s="38"/>
      <c r="BO44" s="38"/>
      <c r="BP44" s="38"/>
      <c r="BQ44" s="38"/>
      <c r="BR44" s="36"/>
      <c r="BS44" s="36"/>
      <c r="BT44" s="36"/>
      <c r="BU44" s="36"/>
      <c r="BV44" s="39"/>
      <c r="BW44" s="39"/>
      <c r="BX44" s="39"/>
      <c r="BY44" s="39"/>
      <c r="BZ44" s="39"/>
      <c r="CA44" s="39"/>
      <c r="CB44" s="39"/>
      <c r="CC44" s="35"/>
      <c r="CD44" s="35"/>
      <c r="CE44" s="35"/>
      <c r="CF44" s="35"/>
      <c r="CG44" s="35"/>
      <c r="CH44" s="35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</row>
    <row r="45" spans="1:112" s="41" customFormat="1" ht="18" customHeight="1">
      <c r="A45" s="1"/>
      <c r="B45" s="1"/>
      <c r="C45" s="1"/>
      <c r="D45" s="1"/>
      <c r="E45" s="1"/>
      <c r="F45" s="1"/>
      <c r="G45" s="1"/>
      <c r="H45" s="1"/>
      <c r="I45" s="1"/>
      <c r="J45" s="55"/>
      <c r="K45" s="55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313" t="str">
        <f>L53</f>
        <v>SV Rosellen 1</v>
      </c>
      <c r="AH45" s="314"/>
      <c r="AI45" s="314"/>
      <c r="AJ45" s="314" t="str">
        <f>L54</f>
        <v>SF Neersbroich</v>
      </c>
      <c r="AK45" s="314"/>
      <c r="AL45" s="314"/>
      <c r="AM45" s="314" t="str">
        <f>L55</f>
        <v>DJK Hoisten</v>
      </c>
      <c r="AN45" s="314"/>
      <c r="AO45" s="334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8"/>
      <c r="BA45" s="57"/>
      <c r="BB45" s="57"/>
      <c r="BC45" s="59"/>
      <c r="BD45" s="59"/>
      <c r="BE45" s="59"/>
      <c r="BF45" s="57"/>
      <c r="BG45" s="57"/>
      <c r="BH45" s="57"/>
      <c r="BI45" s="38"/>
      <c r="BJ45" s="38"/>
      <c r="BK45" s="38"/>
      <c r="BL45" s="38"/>
      <c r="BM45" s="38"/>
      <c r="BN45" s="38"/>
      <c r="BO45" s="36"/>
      <c r="BP45" s="36"/>
      <c r="BQ45" s="36"/>
      <c r="BR45" s="36"/>
      <c r="BS45" s="39"/>
      <c r="BT45" s="39"/>
      <c r="BU45" s="39"/>
      <c r="BV45" s="39"/>
      <c r="BW45" s="39"/>
      <c r="BX45" s="39"/>
      <c r="BY45" s="39"/>
      <c r="BZ45" s="35"/>
      <c r="CA45" s="35"/>
      <c r="CB45" s="35"/>
      <c r="CC45" s="35"/>
      <c r="CD45" s="35"/>
      <c r="CE45" s="35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</row>
    <row r="46" spans="1:112" s="41" customFormat="1" ht="18" customHeight="1">
      <c r="A46" s="1"/>
      <c r="B46" s="1"/>
      <c r="C46" s="1"/>
      <c r="D46" s="1"/>
      <c r="E46" s="1"/>
      <c r="F46" s="1"/>
      <c r="G46" s="1"/>
      <c r="H46" s="1"/>
      <c r="I46" s="1"/>
      <c r="J46" s="55"/>
      <c r="K46" s="55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315"/>
      <c r="AH46" s="316"/>
      <c r="AI46" s="316"/>
      <c r="AJ46" s="316"/>
      <c r="AK46" s="316"/>
      <c r="AL46" s="316"/>
      <c r="AM46" s="316"/>
      <c r="AN46" s="316"/>
      <c r="AO46" s="335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8"/>
      <c r="BA46" s="57"/>
      <c r="BB46" s="57"/>
      <c r="BC46" s="59"/>
      <c r="BD46" s="59"/>
      <c r="BE46" s="59"/>
      <c r="BF46" s="57"/>
      <c r="BG46" s="57"/>
      <c r="BH46" s="57"/>
      <c r="BI46" s="38"/>
      <c r="BJ46" s="38"/>
      <c r="BK46" s="38"/>
      <c r="BL46" s="38"/>
      <c r="BM46" s="38"/>
      <c r="BN46" s="38"/>
      <c r="BO46" s="36"/>
      <c r="BP46" s="36"/>
      <c r="BQ46" s="36"/>
      <c r="BR46" s="36"/>
      <c r="BS46" s="39"/>
      <c r="BT46" s="39"/>
      <c r="BU46" s="39"/>
      <c r="BV46" s="39"/>
      <c r="BW46" s="39"/>
      <c r="BX46" s="39"/>
      <c r="BY46" s="39"/>
      <c r="BZ46" s="35"/>
      <c r="CA46" s="35"/>
      <c r="CB46" s="35"/>
      <c r="CC46" s="35"/>
      <c r="CD46" s="35"/>
      <c r="CE46" s="35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</row>
    <row r="47" spans="1:112" s="41" customFormat="1" ht="18" customHeight="1">
      <c r="A47" s="1"/>
      <c r="B47" s="1"/>
      <c r="C47" s="1"/>
      <c r="D47" s="1"/>
      <c r="E47" s="1"/>
      <c r="F47" s="1"/>
      <c r="G47" s="1"/>
      <c r="H47" s="1"/>
      <c r="I47" s="1"/>
      <c r="J47" s="55"/>
      <c r="K47" s="55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315"/>
      <c r="AH47" s="316"/>
      <c r="AI47" s="316"/>
      <c r="AJ47" s="316"/>
      <c r="AK47" s="316"/>
      <c r="AL47" s="316"/>
      <c r="AM47" s="316"/>
      <c r="AN47" s="316"/>
      <c r="AO47" s="335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8"/>
      <c r="BA47" s="57"/>
      <c r="BB47" s="57"/>
      <c r="BC47" s="59"/>
      <c r="BD47" s="59"/>
      <c r="BE47" s="59"/>
      <c r="BF47" s="57"/>
      <c r="BG47" s="57"/>
      <c r="BH47" s="57"/>
      <c r="BI47" s="38"/>
      <c r="BJ47" s="38"/>
      <c r="BK47" s="38"/>
      <c r="BL47" s="38"/>
      <c r="BM47" s="38"/>
      <c r="BN47" s="38"/>
      <c r="BO47" s="36"/>
      <c r="BP47" s="36"/>
      <c r="BQ47" s="36"/>
      <c r="BR47" s="36"/>
      <c r="BS47" s="39"/>
      <c r="BT47" s="39"/>
      <c r="BU47" s="39"/>
      <c r="BV47" s="39"/>
      <c r="BW47" s="39"/>
      <c r="BX47" s="39"/>
      <c r="BY47" s="39"/>
      <c r="BZ47" s="35"/>
      <c r="CA47" s="35"/>
      <c r="CB47" s="35"/>
      <c r="CC47" s="35"/>
      <c r="CD47" s="35"/>
      <c r="CE47" s="35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</row>
    <row r="48" spans="1:112" s="41" customFormat="1" ht="18" customHeight="1">
      <c r="A48" s="1"/>
      <c r="B48" s="1"/>
      <c r="C48" s="1"/>
      <c r="D48" s="1"/>
      <c r="E48" s="1"/>
      <c r="F48" s="1"/>
      <c r="G48" s="1"/>
      <c r="H48" s="1"/>
      <c r="I48" s="1"/>
      <c r="J48" s="55"/>
      <c r="K48" s="55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315"/>
      <c r="AH48" s="316"/>
      <c r="AI48" s="316"/>
      <c r="AJ48" s="316"/>
      <c r="AK48" s="316"/>
      <c r="AL48" s="316"/>
      <c r="AM48" s="316"/>
      <c r="AN48" s="316"/>
      <c r="AO48" s="335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8"/>
      <c r="BA48" s="57"/>
      <c r="BB48" s="57"/>
      <c r="BC48" s="59"/>
      <c r="BD48" s="59"/>
      <c r="BE48" s="59"/>
      <c r="BF48" s="57"/>
      <c r="BG48" s="57"/>
      <c r="BH48" s="57"/>
      <c r="BI48" s="38"/>
      <c r="BJ48" s="38"/>
      <c r="BK48" s="38"/>
      <c r="BL48" s="38"/>
      <c r="BM48" s="38"/>
      <c r="BN48" s="38"/>
      <c r="BO48" s="36"/>
      <c r="BP48" s="36"/>
      <c r="BQ48" s="36"/>
      <c r="BR48" s="36"/>
      <c r="BS48" s="39"/>
      <c r="BT48" s="39"/>
      <c r="BU48" s="39"/>
      <c r="BV48" s="39"/>
      <c r="BW48" s="39"/>
      <c r="BX48" s="39"/>
      <c r="BY48" s="39"/>
      <c r="BZ48" s="35"/>
      <c r="CA48" s="35"/>
      <c r="CB48" s="35"/>
      <c r="CC48" s="35"/>
      <c r="CD48" s="35"/>
      <c r="CE48" s="35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</row>
    <row r="49" spans="1:112" s="41" customFormat="1" ht="18" customHeight="1">
      <c r="A49" s="1"/>
      <c r="B49" s="1"/>
      <c r="C49" s="1"/>
      <c r="D49" s="1"/>
      <c r="E49" s="1"/>
      <c r="F49" s="1"/>
      <c r="G49" s="1"/>
      <c r="H49" s="1"/>
      <c r="I49" s="1"/>
      <c r="J49" s="55"/>
      <c r="K49" s="55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315"/>
      <c r="AH49" s="316"/>
      <c r="AI49" s="316"/>
      <c r="AJ49" s="316"/>
      <c r="AK49" s="316"/>
      <c r="AL49" s="316"/>
      <c r="AM49" s="316"/>
      <c r="AN49" s="316"/>
      <c r="AO49" s="335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8"/>
      <c r="BA49" s="57"/>
      <c r="BB49" s="57"/>
      <c r="BC49" s="59"/>
      <c r="BD49" s="59"/>
      <c r="BE49" s="59"/>
      <c r="BF49" s="57"/>
      <c r="BG49" s="57"/>
      <c r="BH49" s="57"/>
      <c r="BI49" s="38"/>
      <c r="BJ49" s="38"/>
      <c r="BK49" s="38"/>
      <c r="BL49" s="38"/>
      <c r="BM49" s="38"/>
      <c r="BN49" s="38"/>
      <c r="BO49" s="36"/>
      <c r="BP49" s="36"/>
      <c r="BQ49" s="36"/>
      <c r="BR49" s="36"/>
      <c r="BS49" s="39"/>
      <c r="BT49" s="39"/>
      <c r="BU49" s="39"/>
      <c r="BV49" s="39"/>
      <c r="BW49" s="39"/>
      <c r="BX49" s="39"/>
      <c r="BY49" s="39"/>
      <c r="BZ49" s="35"/>
      <c r="CA49" s="35"/>
      <c r="CB49" s="35"/>
      <c r="CC49" s="35"/>
      <c r="CD49" s="35"/>
      <c r="CE49" s="35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</row>
    <row r="50" spans="1:112" s="41" customFormat="1" ht="18" customHeight="1">
      <c r="A50" s="1"/>
      <c r="B50" s="1"/>
      <c r="C50" s="1"/>
      <c r="D50" s="1"/>
      <c r="E50" s="1"/>
      <c r="F50" s="1"/>
      <c r="G50" s="1"/>
      <c r="H50" s="1"/>
      <c r="I50" s="1"/>
      <c r="J50" s="55"/>
      <c r="K50" s="55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315"/>
      <c r="AH50" s="316"/>
      <c r="AI50" s="316"/>
      <c r="AJ50" s="316"/>
      <c r="AK50" s="316"/>
      <c r="AL50" s="316"/>
      <c r="AM50" s="316"/>
      <c r="AN50" s="316"/>
      <c r="AO50" s="335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8"/>
      <c r="BA50" s="57"/>
      <c r="BB50" s="57"/>
      <c r="BC50" s="59"/>
      <c r="BD50" s="59"/>
      <c r="BE50" s="59"/>
      <c r="BF50" s="57"/>
      <c r="BG50" s="57"/>
      <c r="BH50" s="57"/>
      <c r="BI50" s="38"/>
      <c r="BJ50" s="38"/>
      <c r="BK50" s="38"/>
      <c r="BL50" s="38"/>
      <c r="BM50" s="38"/>
      <c r="BN50" s="38"/>
      <c r="BO50" s="36"/>
      <c r="BP50" s="36"/>
      <c r="BQ50" s="36"/>
      <c r="BR50" s="36"/>
      <c r="BS50" s="39"/>
      <c r="BT50" s="39"/>
      <c r="BU50" s="39"/>
      <c r="BV50" s="39"/>
      <c r="BW50" s="39"/>
      <c r="BX50" s="39"/>
      <c r="BY50" s="39"/>
      <c r="BZ50" s="35"/>
      <c r="CA50" s="35"/>
      <c r="CB50" s="35"/>
      <c r="CC50" s="35"/>
      <c r="CD50" s="35"/>
      <c r="CE50" s="35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</row>
    <row r="51" spans="1:112" s="41" customFormat="1" ht="18" customHeight="1" thickBot="1">
      <c r="A51" s="1"/>
      <c r="B51" s="307" t="s">
        <v>13</v>
      </c>
      <c r="C51" s="307"/>
      <c r="D51" s="307"/>
      <c r="E51" s="307"/>
      <c r="F51" s="307"/>
      <c r="G51" s="307"/>
      <c r="H51" s="307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315"/>
      <c r="AH51" s="316"/>
      <c r="AI51" s="316"/>
      <c r="AJ51" s="316"/>
      <c r="AK51" s="316"/>
      <c r="AL51" s="316"/>
      <c r="AM51" s="316"/>
      <c r="AN51" s="316"/>
      <c r="AO51" s="335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38"/>
      <c r="BJ51" s="38"/>
      <c r="BK51" s="38"/>
      <c r="BL51" s="38"/>
      <c r="BM51" s="38"/>
      <c r="BN51" s="38"/>
      <c r="BO51" s="36"/>
      <c r="BP51" s="36"/>
      <c r="BQ51" s="36"/>
      <c r="BR51" s="36"/>
      <c r="BS51" s="39"/>
      <c r="BT51" s="39"/>
      <c r="BU51" s="39"/>
      <c r="BV51" s="39"/>
      <c r="BW51" s="39"/>
      <c r="BX51" s="39"/>
      <c r="BY51" s="39"/>
      <c r="BZ51" s="35"/>
      <c r="CA51" s="35"/>
      <c r="CB51" s="35"/>
      <c r="CC51" s="35"/>
      <c r="CD51" s="35"/>
      <c r="CE51" s="35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</row>
    <row r="52" spans="1:112" s="41" customFormat="1" ht="18" customHeight="1" thickBot="1">
      <c r="A52" s="1"/>
      <c r="B52" s="306" t="s">
        <v>14</v>
      </c>
      <c r="C52" s="306"/>
      <c r="D52" s="306"/>
      <c r="E52" s="306"/>
      <c r="F52" s="306" t="s">
        <v>15</v>
      </c>
      <c r="G52" s="306"/>
      <c r="H52" s="306"/>
      <c r="I52" s="1"/>
      <c r="J52" s="321" t="s">
        <v>52</v>
      </c>
      <c r="K52" s="322"/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322"/>
      <c r="AG52" s="317"/>
      <c r="AH52" s="318"/>
      <c r="AI52" s="318"/>
      <c r="AJ52" s="318"/>
      <c r="AK52" s="318"/>
      <c r="AL52" s="318"/>
      <c r="AM52" s="318"/>
      <c r="AN52" s="318"/>
      <c r="AO52" s="336"/>
      <c r="AP52" s="274" t="s">
        <v>16</v>
      </c>
      <c r="AQ52" s="327"/>
      <c r="AR52" s="273" t="s">
        <v>17</v>
      </c>
      <c r="AS52" s="327"/>
      <c r="AT52" s="273" t="s">
        <v>18</v>
      </c>
      <c r="AU52" s="327"/>
      <c r="AV52" s="273" t="s">
        <v>19</v>
      </c>
      <c r="AW52" s="327"/>
      <c r="AX52" s="273" t="s">
        <v>20</v>
      </c>
      <c r="AY52" s="274"/>
      <c r="AZ52" s="274"/>
      <c r="BA52" s="274"/>
      <c r="BB52" s="327"/>
      <c r="BC52" s="273" t="s">
        <v>21</v>
      </c>
      <c r="BD52" s="274"/>
      <c r="BE52" s="274"/>
      <c r="BF52" s="273" t="s">
        <v>22</v>
      </c>
      <c r="BG52" s="274"/>
      <c r="BH52" s="275"/>
      <c r="BI52" s="38"/>
      <c r="BJ52" s="38"/>
      <c r="BK52" s="38"/>
      <c r="BL52" s="38"/>
      <c r="BM52" s="38"/>
      <c r="BN52" s="38"/>
      <c r="BO52" s="36"/>
      <c r="BP52" s="36"/>
      <c r="BQ52" s="36"/>
      <c r="BR52" s="36"/>
      <c r="BS52" s="39"/>
      <c r="BT52" s="39"/>
      <c r="BU52" s="39"/>
      <c r="BV52" s="39"/>
      <c r="BW52" s="39"/>
      <c r="BX52" s="39"/>
      <c r="BY52" s="39"/>
      <c r="BZ52" s="35"/>
      <c r="CA52" s="35"/>
      <c r="CB52" s="35"/>
      <c r="CC52" s="35"/>
      <c r="CD52" s="35"/>
      <c r="CE52" s="35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</row>
    <row r="53" spans="1:112" s="41" customFormat="1" ht="18" customHeight="1">
      <c r="A53" s="1"/>
      <c r="B53" s="305"/>
      <c r="C53" s="305"/>
      <c r="D53" s="305"/>
      <c r="E53" s="305"/>
      <c r="F53" s="305"/>
      <c r="G53" s="305"/>
      <c r="H53" s="305"/>
      <c r="I53" s="1"/>
      <c r="J53" s="325">
        <v>1</v>
      </c>
      <c r="K53" s="326"/>
      <c r="L53" s="339" t="str">
        <f>AA19</f>
        <v>SV Rosellen 1</v>
      </c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  <c r="AE53" s="340"/>
      <c r="AF53" s="340"/>
      <c r="AG53" s="319"/>
      <c r="AH53" s="319"/>
      <c r="AI53" s="320"/>
      <c r="AJ53" s="247"/>
      <c r="AK53" s="248"/>
      <c r="AL53" s="249"/>
      <c r="AM53" s="247"/>
      <c r="AN53" s="248"/>
      <c r="AO53" s="249"/>
      <c r="AP53" s="341"/>
      <c r="AQ53" s="342"/>
      <c r="AR53" s="268"/>
      <c r="AS53" s="268"/>
      <c r="AT53" s="268"/>
      <c r="AU53" s="268"/>
      <c r="AV53" s="268"/>
      <c r="AW53" s="268"/>
      <c r="AX53" s="251"/>
      <c r="AY53" s="252"/>
      <c r="AZ53" s="93"/>
      <c r="BA53" s="250"/>
      <c r="BB53" s="251"/>
      <c r="BC53" s="235"/>
      <c r="BD53" s="235"/>
      <c r="BE53" s="236"/>
      <c r="BF53" s="164"/>
      <c r="BG53" s="165"/>
      <c r="BH53" s="166"/>
      <c r="BI53" s="38"/>
      <c r="BJ53" s="38"/>
      <c r="BK53" s="38"/>
      <c r="BL53" s="38"/>
      <c r="BM53" s="38"/>
      <c r="BN53" s="38"/>
      <c r="BO53" s="36"/>
      <c r="BP53" s="36"/>
      <c r="BQ53" s="36"/>
      <c r="BR53" s="36"/>
      <c r="BS53" s="39"/>
      <c r="BT53" s="39"/>
      <c r="BU53" s="39"/>
      <c r="BV53" s="39"/>
      <c r="BW53" s="39"/>
      <c r="BX53" s="39"/>
      <c r="BY53" s="39"/>
      <c r="BZ53" s="35"/>
      <c r="CA53" s="35"/>
      <c r="CB53" s="35"/>
      <c r="CC53" s="35"/>
      <c r="CD53" s="35"/>
      <c r="CE53" s="35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</row>
    <row r="54" spans="1:112" s="41" customFormat="1" ht="18" customHeight="1">
      <c r="A54" s="1"/>
      <c r="B54" s="303"/>
      <c r="C54" s="303"/>
      <c r="D54" s="303"/>
      <c r="E54" s="303"/>
      <c r="F54" s="303"/>
      <c r="G54" s="303"/>
      <c r="H54" s="303"/>
      <c r="I54" s="1"/>
      <c r="J54" s="288">
        <v>2</v>
      </c>
      <c r="K54" s="289"/>
      <c r="L54" s="323" t="str">
        <f>AA20</f>
        <v>SF Neersbroich</v>
      </c>
      <c r="M54" s="324"/>
      <c r="N54" s="324"/>
      <c r="O54" s="324"/>
      <c r="P54" s="324"/>
      <c r="Q54" s="324"/>
      <c r="R54" s="324"/>
      <c r="S54" s="324"/>
      <c r="T54" s="324"/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24"/>
      <c r="AF54" s="324"/>
      <c r="AG54" s="328"/>
      <c r="AH54" s="328"/>
      <c r="AI54" s="329"/>
      <c r="AJ54" s="244"/>
      <c r="AK54" s="245"/>
      <c r="AL54" s="246"/>
      <c r="AM54" s="257"/>
      <c r="AN54" s="258"/>
      <c r="AO54" s="259"/>
      <c r="AP54" s="330"/>
      <c r="AQ54" s="331"/>
      <c r="AR54" s="268"/>
      <c r="AS54" s="268"/>
      <c r="AT54" s="268"/>
      <c r="AU54" s="268"/>
      <c r="AV54" s="268"/>
      <c r="AW54" s="268"/>
      <c r="AX54" s="240"/>
      <c r="AY54" s="230"/>
      <c r="AZ54" s="94"/>
      <c r="BA54" s="239"/>
      <c r="BB54" s="240"/>
      <c r="BC54" s="235"/>
      <c r="BD54" s="235"/>
      <c r="BE54" s="236"/>
      <c r="BF54" s="230"/>
      <c r="BG54" s="231"/>
      <c r="BH54" s="232"/>
      <c r="BI54" s="38"/>
      <c r="BJ54" s="38"/>
      <c r="BK54" s="38"/>
      <c r="BL54" s="38"/>
      <c r="BM54" s="38"/>
      <c r="BN54" s="38"/>
      <c r="BO54" s="36"/>
      <c r="BP54" s="36"/>
      <c r="BQ54" s="36"/>
      <c r="BR54" s="36"/>
      <c r="BS54" s="39"/>
      <c r="BT54" s="39"/>
      <c r="BU54" s="39"/>
      <c r="BV54" s="39"/>
      <c r="BW54" s="39"/>
      <c r="BX54" s="39"/>
      <c r="BY54" s="39"/>
      <c r="BZ54" s="35"/>
      <c r="CA54" s="35"/>
      <c r="CB54" s="35"/>
      <c r="CC54" s="35"/>
      <c r="CD54" s="35"/>
      <c r="CE54" s="35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</row>
    <row r="55" spans="1:112" s="41" customFormat="1" ht="18" customHeight="1" thickBot="1">
      <c r="A55" s="4"/>
      <c r="B55" s="303"/>
      <c r="C55" s="303"/>
      <c r="D55" s="303"/>
      <c r="E55" s="303"/>
      <c r="F55" s="303"/>
      <c r="G55" s="303"/>
      <c r="H55" s="303"/>
      <c r="I55" s="1"/>
      <c r="J55" s="277">
        <v>3</v>
      </c>
      <c r="K55" s="278"/>
      <c r="L55" s="228" t="str">
        <f>AA21</f>
        <v>DJK Hoisten</v>
      </c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308"/>
      <c r="AH55" s="308"/>
      <c r="AI55" s="309"/>
      <c r="AJ55" s="169"/>
      <c r="AK55" s="170"/>
      <c r="AL55" s="171"/>
      <c r="AM55" s="161"/>
      <c r="AN55" s="162"/>
      <c r="AO55" s="163"/>
      <c r="AP55" s="233"/>
      <c r="AQ55" s="234"/>
      <c r="AR55" s="168"/>
      <c r="AS55" s="168"/>
      <c r="AT55" s="168"/>
      <c r="AU55" s="168"/>
      <c r="AV55" s="168"/>
      <c r="AW55" s="168"/>
      <c r="AX55" s="168"/>
      <c r="AY55" s="241"/>
      <c r="AZ55" s="96"/>
      <c r="BA55" s="167"/>
      <c r="BB55" s="168"/>
      <c r="BC55" s="237"/>
      <c r="BD55" s="237"/>
      <c r="BE55" s="238"/>
      <c r="BF55" s="241"/>
      <c r="BG55" s="242"/>
      <c r="BH55" s="243"/>
      <c r="BI55" s="38"/>
      <c r="BJ55" s="38"/>
      <c r="BK55" s="38"/>
      <c r="BL55" s="38"/>
      <c r="BM55" s="38"/>
      <c r="BN55" s="38"/>
      <c r="BO55" s="36"/>
      <c r="BP55" s="36"/>
      <c r="BQ55" s="36"/>
      <c r="BR55" s="36"/>
      <c r="BS55" s="39"/>
      <c r="BT55" s="39"/>
      <c r="BU55" s="39"/>
      <c r="BV55" s="39"/>
      <c r="BW55" s="39"/>
      <c r="BX55" s="39"/>
      <c r="BY55" s="39"/>
      <c r="BZ55" s="35"/>
      <c r="CA55" s="35"/>
      <c r="CB55" s="35"/>
      <c r="CC55" s="35"/>
      <c r="CD55" s="35"/>
      <c r="CE55" s="35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</row>
    <row r="56" spans="1:118" s="41" customFormat="1" ht="18" customHeight="1">
      <c r="A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N56" s="38"/>
      <c r="BO56" s="38"/>
      <c r="BP56" s="38"/>
      <c r="BQ56" s="38"/>
      <c r="BR56" s="38"/>
      <c r="BS56" s="38"/>
      <c r="BT56" s="38"/>
      <c r="BU56" s="36"/>
      <c r="BV56" s="36"/>
      <c r="BW56" s="36"/>
      <c r="BX56" s="36"/>
      <c r="BY56" s="39"/>
      <c r="BZ56" s="39"/>
      <c r="CA56" s="39"/>
      <c r="CB56" s="39"/>
      <c r="CC56" s="39"/>
      <c r="CD56" s="39"/>
      <c r="CE56" s="39"/>
      <c r="CF56" s="35"/>
      <c r="CG56" s="35"/>
      <c r="CH56" s="35"/>
      <c r="CI56" s="35"/>
      <c r="CJ56" s="35"/>
      <c r="CK56" s="35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</row>
    <row r="57" spans="1:118" s="41" customFormat="1" ht="18" customHeight="1">
      <c r="A57" s="1"/>
      <c r="B57" s="46" t="s">
        <v>23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N57" s="38"/>
      <c r="BO57" s="38"/>
      <c r="BP57" s="38"/>
      <c r="BQ57" s="38"/>
      <c r="BR57" s="38"/>
      <c r="BS57" s="38"/>
      <c r="BT57" s="38"/>
      <c r="BU57" s="36"/>
      <c r="BV57" s="36"/>
      <c r="BW57" s="36"/>
      <c r="BX57" s="36"/>
      <c r="BY57" s="39"/>
      <c r="BZ57" s="39"/>
      <c r="CA57" s="39"/>
      <c r="CB57" s="39"/>
      <c r="CC57" s="39"/>
      <c r="CD57" s="39"/>
      <c r="CE57" s="39"/>
      <c r="CF57" s="35"/>
      <c r="CG57" s="35"/>
      <c r="CH57" s="35"/>
      <c r="CI57" s="35"/>
      <c r="CJ57" s="35"/>
      <c r="CK57" s="35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</row>
    <row r="58" spans="1:120" ht="18" customHeight="1">
      <c r="A58" s="33"/>
      <c r="B58" s="201" t="s">
        <v>46</v>
      </c>
      <c r="C58" s="201"/>
      <c r="D58" s="201"/>
      <c r="E58" s="201"/>
      <c r="F58" s="201"/>
      <c r="G58" s="201"/>
      <c r="H58" s="310">
        <v>0.8194444444444445</v>
      </c>
      <c r="I58" s="310"/>
      <c r="J58" s="310"/>
      <c r="K58" s="310"/>
      <c r="L58" s="33" t="s">
        <v>0</v>
      </c>
      <c r="M58" s="33"/>
      <c r="N58" s="33"/>
      <c r="O58" s="33"/>
      <c r="P58" s="33"/>
      <c r="Q58" s="33"/>
      <c r="R58" s="33"/>
      <c r="S58" s="33"/>
      <c r="T58" s="42" t="s">
        <v>1</v>
      </c>
      <c r="U58" s="311">
        <f>U14</f>
        <v>1</v>
      </c>
      <c r="V58" s="311"/>
      <c r="W58" s="43" t="s">
        <v>2</v>
      </c>
      <c r="X58" s="304">
        <f>X14</f>
        <v>25</v>
      </c>
      <c r="Y58" s="304"/>
      <c r="Z58" s="304"/>
      <c r="AA58" s="304"/>
      <c r="AB58" s="304"/>
      <c r="AC58" s="192">
        <f>AC11</f>
      </c>
      <c r="AD58" s="192"/>
      <c r="AE58" s="192"/>
      <c r="AF58" s="192"/>
      <c r="AG58" s="192"/>
      <c r="AH58" s="192"/>
      <c r="AI58" s="304">
        <f>AI14</f>
        <v>0</v>
      </c>
      <c r="AJ58" s="304"/>
      <c r="AK58" s="304"/>
      <c r="AL58" s="304"/>
      <c r="AM58" s="304"/>
      <c r="AN58" s="33"/>
      <c r="AO58" s="201" t="s">
        <v>3</v>
      </c>
      <c r="AP58" s="201"/>
      <c r="AQ58" s="201"/>
      <c r="AR58" s="201"/>
      <c r="AS58" s="201"/>
      <c r="AT58" s="201"/>
      <c r="AU58" s="201"/>
      <c r="AV58" s="201"/>
      <c r="AW58" s="361">
        <v>5</v>
      </c>
      <c r="AX58" s="361"/>
      <c r="AY58" s="361"/>
      <c r="AZ58" s="361"/>
      <c r="BA58" s="361"/>
      <c r="BB58" s="27"/>
      <c r="BC58" s="27"/>
      <c r="BD58" s="27"/>
      <c r="BE58" s="28"/>
      <c r="BF58" s="28"/>
      <c r="BG58" s="28"/>
      <c r="BH58" s="30"/>
      <c r="BI58" s="4"/>
      <c r="BL58" s="5"/>
      <c r="BM58" s="5"/>
      <c r="BN58" s="5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</row>
    <row r="59" spans="60:124" ht="18" customHeight="1" thickBot="1">
      <c r="BH59" s="1"/>
      <c r="BI59" s="1"/>
      <c r="BJ59" s="1"/>
      <c r="BK59" s="1"/>
      <c r="BL59" s="2"/>
      <c r="BM59" s="3"/>
      <c r="BO59" s="4"/>
      <c r="BP59" s="4"/>
      <c r="BQ59" s="4"/>
      <c r="BR59" s="4"/>
      <c r="BV59" s="5"/>
      <c r="BW59" s="5"/>
      <c r="BX59" s="5"/>
      <c r="BY59" s="5"/>
      <c r="BZ59" s="3"/>
      <c r="CA59" s="3"/>
      <c r="CB59" s="3"/>
      <c r="CC59" s="3"/>
      <c r="CG59" s="6"/>
      <c r="CH59" s="6"/>
      <c r="CI59" s="6"/>
      <c r="CJ59" s="6"/>
      <c r="CM59" s="2"/>
      <c r="CN59" s="2"/>
      <c r="CO59" s="2"/>
      <c r="CP59" s="2"/>
      <c r="DP59" s="7"/>
      <c r="DQ59" s="7"/>
      <c r="DR59" s="7"/>
      <c r="DS59" s="7"/>
      <c r="DT59" s="8"/>
    </row>
    <row r="60" spans="2:120" ht="18" customHeight="1" thickBot="1">
      <c r="B60" s="290" t="s">
        <v>6</v>
      </c>
      <c r="C60" s="291"/>
      <c r="D60" s="300" t="s">
        <v>15</v>
      </c>
      <c r="E60" s="301"/>
      <c r="F60" s="301"/>
      <c r="G60" s="302"/>
      <c r="H60" s="300" t="s">
        <v>47</v>
      </c>
      <c r="I60" s="301"/>
      <c r="J60" s="301"/>
      <c r="K60" s="302"/>
      <c r="L60" s="300" t="s">
        <v>24</v>
      </c>
      <c r="M60" s="301"/>
      <c r="N60" s="301"/>
      <c r="O60" s="301"/>
      <c r="P60" s="301"/>
      <c r="Q60" s="301"/>
      <c r="R60" s="301"/>
      <c r="S60" s="301"/>
      <c r="T60" s="301"/>
      <c r="U60" s="301"/>
      <c r="V60" s="301"/>
      <c r="W60" s="301"/>
      <c r="X60" s="301"/>
      <c r="Y60" s="301"/>
      <c r="Z60" s="301"/>
      <c r="AA60" s="301"/>
      <c r="AB60" s="301"/>
      <c r="AC60" s="301"/>
      <c r="AD60" s="301"/>
      <c r="AE60" s="301"/>
      <c r="AF60" s="301"/>
      <c r="AG60" s="301"/>
      <c r="AH60" s="301"/>
      <c r="AI60" s="301"/>
      <c r="AJ60" s="301"/>
      <c r="AK60" s="301"/>
      <c r="AL60" s="301"/>
      <c r="AM60" s="301"/>
      <c r="AN60" s="301"/>
      <c r="AO60" s="301"/>
      <c r="AP60" s="301"/>
      <c r="AQ60" s="301"/>
      <c r="AR60" s="301"/>
      <c r="AS60" s="301"/>
      <c r="AT60" s="301"/>
      <c r="AU60" s="301"/>
      <c r="AV60" s="301"/>
      <c r="AW60" s="301"/>
      <c r="AX60" s="301"/>
      <c r="AY60" s="301"/>
      <c r="AZ60" s="301"/>
      <c r="BA60" s="301"/>
      <c r="BB60" s="302"/>
      <c r="BC60" s="312" t="s">
        <v>9</v>
      </c>
      <c r="BD60" s="312"/>
      <c r="BE60" s="312"/>
      <c r="BF60" s="312"/>
      <c r="BG60" s="300"/>
      <c r="BH60" s="141"/>
      <c r="BI60" s="142"/>
      <c r="BJ60" s="142"/>
      <c r="BK60" s="143"/>
      <c r="BL60" s="5"/>
      <c r="BM60" s="5"/>
      <c r="BN60" s="5"/>
      <c r="BS60" s="67"/>
      <c r="BT60" s="67"/>
      <c r="BU60" s="67"/>
      <c r="BV60" s="67"/>
      <c r="BW60" s="67"/>
      <c r="BX60" s="4"/>
      <c r="BY60" s="4"/>
      <c r="BZ60" s="4"/>
      <c r="CA60" s="4"/>
      <c r="CB60" s="48"/>
      <c r="CC60" s="68"/>
      <c r="CD60" s="68"/>
      <c r="CE60" s="68"/>
      <c r="CF60" s="68"/>
      <c r="CG60" s="68"/>
      <c r="CH60" s="68"/>
      <c r="CI60" s="8"/>
      <c r="CJ60" s="8"/>
      <c r="CK60" s="8"/>
      <c r="CL60" s="8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</row>
    <row r="61" spans="2:120" ht="18" customHeight="1">
      <c r="B61" s="150">
        <v>7</v>
      </c>
      <c r="C61" s="151"/>
      <c r="D61" s="294">
        <v>1</v>
      </c>
      <c r="E61" s="295"/>
      <c r="F61" s="295"/>
      <c r="G61" s="151"/>
      <c r="H61" s="282">
        <v>0.8194444444444445</v>
      </c>
      <c r="I61" s="283"/>
      <c r="J61" s="283"/>
      <c r="K61" s="284"/>
      <c r="L61" s="138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64" t="s">
        <v>11</v>
      </c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40"/>
      <c r="BC61" s="115"/>
      <c r="BD61" s="116"/>
      <c r="BE61" s="116"/>
      <c r="BF61" s="117"/>
      <c r="BG61" s="117"/>
      <c r="BH61" s="147"/>
      <c r="BI61" s="148"/>
      <c r="BJ61" s="148"/>
      <c r="BK61" s="149"/>
      <c r="BL61" s="5"/>
      <c r="BM61" s="5"/>
      <c r="BN61" s="5"/>
      <c r="BS61" s="67"/>
      <c r="BT61" s="67"/>
      <c r="BU61" s="67"/>
      <c r="BV61" s="67"/>
      <c r="BW61" s="67"/>
      <c r="BX61" s="4"/>
      <c r="BY61" s="4"/>
      <c r="BZ61" s="4"/>
      <c r="CA61" s="4"/>
      <c r="CB61" s="48"/>
      <c r="CC61" s="68"/>
      <c r="CD61" s="68"/>
      <c r="CE61" s="68"/>
      <c r="CF61" s="68"/>
      <c r="CG61" s="68"/>
      <c r="CH61" s="68"/>
      <c r="CI61" s="8"/>
      <c r="CJ61" s="8"/>
      <c r="CK61" s="8"/>
      <c r="CL61" s="8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</row>
    <row r="62" spans="2:120" ht="18" customHeight="1" thickBot="1">
      <c r="B62" s="152"/>
      <c r="C62" s="153"/>
      <c r="D62" s="296"/>
      <c r="E62" s="297"/>
      <c r="F62" s="297"/>
      <c r="G62" s="153"/>
      <c r="H62" s="285"/>
      <c r="I62" s="286"/>
      <c r="J62" s="286"/>
      <c r="K62" s="287"/>
      <c r="L62" s="126" t="s">
        <v>25</v>
      </c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65"/>
      <c r="AH62" s="127" t="s">
        <v>26</v>
      </c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8"/>
      <c r="BC62" s="144"/>
      <c r="BD62" s="145"/>
      <c r="BE62" s="145"/>
      <c r="BF62" s="145"/>
      <c r="BG62" s="145"/>
      <c r="BH62" s="144"/>
      <c r="BI62" s="145"/>
      <c r="BJ62" s="145"/>
      <c r="BK62" s="146"/>
      <c r="BL62" s="5"/>
      <c r="BM62" s="5"/>
      <c r="BN62" s="5"/>
      <c r="BS62" s="67"/>
      <c r="BT62" s="67"/>
      <c r="BU62" s="67"/>
      <c r="BV62" s="67"/>
      <c r="BW62" s="67"/>
      <c r="BX62" s="4"/>
      <c r="BY62" s="4"/>
      <c r="BZ62" s="4"/>
      <c r="CA62" s="4"/>
      <c r="CB62" s="48"/>
      <c r="CC62" s="68"/>
      <c r="CD62" s="68"/>
      <c r="CE62" s="68"/>
      <c r="CF62" s="68"/>
      <c r="CG62" s="68"/>
      <c r="CH62" s="68"/>
      <c r="CI62" s="8"/>
      <c r="CJ62" s="8"/>
      <c r="CK62" s="8"/>
      <c r="CL62" s="8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</row>
    <row r="63" spans="60:124" ht="18" customHeight="1" thickBot="1">
      <c r="BH63" s="1"/>
      <c r="BI63" s="1"/>
      <c r="BJ63" s="7"/>
      <c r="BK63" s="66"/>
      <c r="BL63" s="7"/>
      <c r="BM63" s="3"/>
      <c r="BO63" s="4"/>
      <c r="BP63" s="4"/>
      <c r="BQ63" s="4"/>
      <c r="BR63" s="4"/>
      <c r="BV63" s="5"/>
      <c r="BW63" s="5"/>
      <c r="BX63" s="5"/>
      <c r="BY63" s="5"/>
      <c r="BZ63" s="3"/>
      <c r="CA63" s="3"/>
      <c r="CB63" s="3"/>
      <c r="CC63" s="3"/>
      <c r="CG63" s="6"/>
      <c r="CH63" s="6"/>
      <c r="CI63" s="6"/>
      <c r="CJ63" s="6"/>
      <c r="CM63" s="2"/>
      <c r="CN63" s="2"/>
      <c r="CO63" s="2"/>
      <c r="CP63" s="2"/>
      <c r="DP63" s="7"/>
      <c r="DQ63" s="7"/>
      <c r="DR63" s="7"/>
      <c r="DS63" s="7"/>
      <c r="DT63" s="8"/>
    </row>
    <row r="64" spans="2:120" ht="18" customHeight="1" thickBot="1">
      <c r="B64" s="290" t="s">
        <v>6</v>
      </c>
      <c r="C64" s="291"/>
      <c r="D64" s="300" t="s">
        <v>15</v>
      </c>
      <c r="E64" s="301"/>
      <c r="F64" s="301"/>
      <c r="G64" s="302"/>
      <c r="H64" s="300" t="s">
        <v>47</v>
      </c>
      <c r="I64" s="301"/>
      <c r="J64" s="301"/>
      <c r="K64" s="302"/>
      <c r="L64" s="300" t="s">
        <v>27</v>
      </c>
      <c r="M64" s="301"/>
      <c r="N64" s="301"/>
      <c r="O64" s="301"/>
      <c r="P64" s="301"/>
      <c r="Q64" s="301"/>
      <c r="R64" s="301"/>
      <c r="S64" s="301"/>
      <c r="T64" s="301"/>
      <c r="U64" s="301"/>
      <c r="V64" s="301"/>
      <c r="W64" s="301"/>
      <c r="X64" s="301"/>
      <c r="Y64" s="301"/>
      <c r="Z64" s="301"/>
      <c r="AA64" s="301"/>
      <c r="AB64" s="301"/>
      <c r="AC64" s="301"/>
      <c r="AD64" s="301"/>
      <c r="AE64" s="301"/>
      <c r="AF64" s="301"/>
      <c r="AG64" s="301"/>
      <c r="AH64" s="301"/>
      <c r="AI64" s="301"/>
      <c r="AJ64" s="301"/>
      <c r="AK64" s="301"/>
      <c r="AL64" s="301"/>
      <c r="AM64" s="301"/>
      <c r="AN64" s="301"/>
      <c r="AO64" s="301"/>
      <c r="AP64" s="301"/>
      <c r="AQ64" s="301"/>
      <c r="AR64" s="301"/>
      <c r="AS64" s="301"/>
      <c r="AT64" s="301"/>
      <c r="AU64" s="301"/>
      <c r="AV64" s="301"/>
      <c r="AW64" s="301"/>
      <c r="AX64" s="301"/>
      <c r="AY64" s="301"/>
      <c r="AZ64" s="301"/>
      <c r="BA64" s="301"/>
      <c r="BB64" s="302"/>
      <c r="BC64" s="312" t="s">
        <v>9</v>
      </c>
      <c r="BD64" s="312"/>
      <c r="BE64" s="312"/>
      <c r="BF64" s="312"/>
      <c r="BG64" s="300"/>
      <c r="BH64" s="141"/>
      <c r="BI64" s="142"/>
      <c r="BJ64" s="142"/>
      <c r="BK64" s="143"/>
      <c r="BL64" s="5"/>
      <c r="BM64" s="5"/>
      <c r="BN64" s="5"/>
      <c r="BS64" s="67"/>
      <c r="BT64" s="67"/>
      <c r="BU64" s="67"/>
      <c r="BV64" s="67"/>
      <c r="BW64" s="67"/>
      <c r="BX64" s="4"/>
      <c r="BY64" s="4"/>
      <c r="BZ64" s="4"/>
      <c r="CA64" s="4"/>
      <c r="CB64" s="48"/>
      <c r="CC64" s="68"/>
      <c r="CD64" s="68"/>
      <c r="CE64" s="68"/>
      <c r="CF64" s="68"/>
      <c r="CG64" s="68"/>
      <c r="CH64" s="68"/>
      <c r="CI64" s="8"/>
      <c r="CJ64" s="8"/>
      <c r="CK64" s="8"/>
      <c r="CL64" s="8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</row>
    <row r="65" spans="2:120" ht="18" customHeight="1">
      <c r="B65" s="150">
        <v>8</v>
      </c>
      <c r="C65" s="151"/>
      <c r="D65" s="294">
        <v>2</v>
      </c>
      <c r="E65" s="295"/>
      <c r="F65" s="295"/>
      <c r="G65" s="151"/>
      <c r="H65" s="282">
        <v>0.8194444444444445</v>
      </c>
      <c r="I65" s="283"/>
      <c r="J65" s="283"/>
      <c r="K65" s="284"/>
      <c r="L65" s="138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64" t="s">
        <v>11</v>
      </c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40"/>
      <c r="BC65" s="115"/>
      <c r="BD65" s="116"/>
      <c r="BE65" s="116"/>
      <c r="BF65" s="117"/>
      <c r="BG65" s="117"/>
      <c r="BH65" s="147"/>
      <c r="BI65" s="148"/>
      <c r="BJ65" s="148"/>
      <c r="BK65" s="149"/>
      <c r="BL65" s="5"/>
      <c r="BM65" s="5"/>
      <c r="BN65" s="5"/>
      <c r="BS65" s="67"/>
      <c r="BT65" s="67"/>
      <c r="BU65" s="67"/>
      <c r="BV65" s="67"/>
      <c r="BW65" s="67"/>
      <c r="BX65" s="4"/>
      <c r="BY65" s="4"/>
      <c r="BZ65" s="4"/>
      <c r="CA65" s="4"/>
      <c r="CB65" s="48"/>
      <c r="CC65" s="68"/>
      <c r="CD65" s="68"/>
      <c r="CE65" s="68"/>
      <c r="CF65" s="68"/>
      <c r="CG65" s="68"/>
      <c r="CH65" s="68"/>
      <c r="CI65" s="8"/>
      <c r="CJ65" s="8"/>
      <c r="CK65" s="8"/>
      <c r="CL65" s="8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</row>
    <row r="66" spans="2:120" ht="18" customHeight="1" thickBot="1">
      <c r="B66" s="152"/>
      <c r="C66" s="153"/>
      <c r="D66" s="296"/>
      <c r="E66" s="297"/>
      <c r="F66" s="297"/>
      <c r="G66" s="153"/>
      <c r="H66" s="285"/>
      <c r="I66" s="286"/>
      <c r="J66" s="286"/>
      <c r="K66" s="287"/>
      <c r="L66" s="126" t="s">
        <v>28</v>
      </c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65"/>
      <c r="AH66" s="127" t="s">
        <v>29</v>
      </c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8"/>
      <c r="BC66" s="144"/>
      <c r="BD66" s="145"/>
      <c r="BE66" s="145"/>
      <c r="BF66" s="145"/>
      <c r="BG66" s="145"/>
      <c r="BH66" s="144"/>
      <c r="BI66" s="145"/>
      <c r="BJ66" s="145"/>
      <c r="BK66" s="146"/>
      <c r="BL66" s="5"/>
      <c r="BM66" s="5"/>
      <c r="BN66" s="5"/>
      <c r="BS66" s="67"/>
      <c r="BT66" s="67"/>
      <c r="BU66" s="67"/>
      <c r="BV66" s="67"/>
      <c r="BW66" s="67"/>
      <c r="BX66" s="4"/>
      <c r="BY66" s="4"/>
      <c r="BZ66" s="4"/>
      <c r="CA66" s="4"/>
      <c r="CB66" s="48"/>
      <c r="CC66" s="68"/>
      <c r="CD66" s="68"/>
      <c r="CE66" s="68"/>
      <c r="CF66" s="68"/>
      <c r="CG66" s="68"/>
      <c r="CH66" s="68"/>
      <c r="CI66" s="8"/>
      <c r="CJ66" s="8"/>
      <c r="CK66" s="8"/>
      <c r="CL66" s="8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</row>
    <row r="67" spans="2:120" ht="18" customHeight="1" thickBot="1">
      <c r="B67" s="60"/>
      <c r="C67" s="60"/>
      <c r="D67" s="60"/>
      <c r="E67" s="60"/>
      <c r="F67" s="60"/>
      <c r="G67" s="60"/>
      <c r="H67" s="97"/>
      <c r="I67" s="97"/>
      <c r="J67" s="97"/>
      <c r="K67" s="97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9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57"/>
      <c r="BD67" s="57"/>
      <c r="BE67" s="57"/>
      <c r="BF67" s="57"/>
      <c r="BG67" s="57"/>
      <c r="BH67" s="57"/>
      <c r="BI67" s="57"/>
      <c r="BJ67" s="57"/>
      <c r="BK67" s="57"/>
      <c r="BL67" s="5"/>
      <c r="BM67" s="5"/>
      <c r="BN67" s="5"/>
      <c r="BS67" s="67"/>
      <c r="BT67" s="67"/>
      <c r="BU67" s="67"/>
      <c r="BV67" s="67"/>
      <c r="BW67" s="67"/>
      <c r="BX67" s="4"/>
      <c r="BY67" s="4"/>
      <c r="BZ67" s="4"/>
      <c r="CA67" s="4"/>
      <c r="CB67" s="48"/>
      <c r="CC67" s="68"/>
      <c r="CD67" s="68"/>
      <c r="CE67" s="68"/>
      <c r="CF67" s="68"/>
      <c r="CG67" s="68"/>
      <c r="CH67" s="68"/>
      <c r="CI67" s="8"/>
      <c r="CJ67" s="8"/>
      <c r="CK67" s="8"/>
      <c r="CL67" s="8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</row>
    <row r="68" spans="2:120" ht="18" customHeight="1" thickBot="1">
      <c r="B68" s="298" t="s">
        <v>6</v>
      </c>
      <c r="C68" s="134"/>
      <c r="D68" s="132" t="s">
        <v>15</v>
      </c>
      <c r="E68" s="133"/>
      <c r="F68" s="133"/>
      <c r="G68" s="134"/>
      <c r="H68" s="132" t="s">
        <v>47</v>
      </c>
      <c r="I68" s="133"/>
      <c r="J68" s="133"/>
      <c r="K68" s="134"/>
      <c r="L68" s="132" t="s">
        <v>55</v>
      </c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4"/>
      <c r="BC68" s="132" t="s">
        <v>9</v>
      </c>
      <c r="BD68" s="133"/>
      <c r="BE68" s="133"/>
      <c r="BF68" s="133"/>
      <c r="BG68" s="133"/>
      <c r="BH68" s="135"/>
      <c r="BI68" s="136"/>
      <c r="BJ68" s="136"/>
      <c r="BK68" s="137"/>
      <c r="BL68" s="5"/>
      <c r="BM68" s="5"/>
      <c r="BN68" s="5"/>
      <c r="BS68" s="67"/>
      <c r="BT68" s="67"/>
      <c r="BU68" s="67"/>
      <c r="BV68" s="67"/>
      <c r="BW68" s="67"/>
      <c r="BX68" s="4"/>
      <c r="BY68" s="4"/>
      <c r="BZ68" s="4"/>
      <c r="CA68" s="4"/>
      <c r="CB68" s="48"/>
      <c r="CC68" s="68"/>
      <c r="CD68" s="68"/>
      <c r="CE68" s="68"/>
      <c r="CF68" s="68"/>
      <c r="CG68" s="68"/>
      <c r="CH68" s="68"/>
      <c r="CI68" s="8"/>
      <c r="CJ68" s="8"/>
      <c r="CK68" s="8"/>
      <c r="CL68" s="8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</row>
    <row r="69" spans="2:120" ht="18" customHeight="1">
      <c r="B69" s="150">
        <v>9</v>
      </c>
      <c r="C69" s="151"/>
      <c r="D69" s="294">
        <v>1</v>
      </c>
      <c r="E69" s="295"/>
      <c r="F69" s="295"/>
      <c r="G69" s="151"/>
      <c r="H69" s="282">
        <v>0.8402777777777778</v>
      </c>
      <c r="I69" s="283"/>
      <c r="J69" s="283"/>
      <c r="K69" s="284"/>
      <c r="L69" s="138" t="str">
        <f>IF(ISBLANK(BC57)," ",IF(BC57&lt;BF57,L57,IF(BC57&gt;BF57,AH57,"ACHTUNG! Mannschaften gleich!")))</f>
        <v> </v>
      </c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64" t="s">
        <v>11</v>
      </c>
      <c r="AH69" s="139" t="str">
        <f>IF(ISBLANK(BC61)," ",IF(BC61&lt;BF61,L61,IF(BC61&gt;BF61,AH61,"ACHTUNG! Mannschaften gleich!")))</f>
        <v> </v>
      </c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40"/>
      <c r="BC69" s="115"/>
      <c r="BD69" s="116"/>
      <c r="BE69" s="116"/>
      <c r="BF69" s="117"/>
      <c r="BG69" s="117"/>
      <c r="BH69" s="154"/>
      <c r="BI69" s="155"/>
      <c r="BJ69" s="155"/>
      <c r="BK69" s="156"/>
      <c r="BL69" s="5"/>
      <c r="BM69" s="5"/>
      <c r="BN69" s="5"/>
      <c r="BS69" s="67"/>
      <c r="BT69" s="67"/>
      <c r="BU69" s="67"/>
      <c r="BV69" s="67"/>
      <c r="BW69" s="67"/>
      <c r="BX69" s="4"/>
      <c r="BY69" s="4"/>
      <c r="BZ69" s="4"/>
      <c r="CA69" s="4"/>
      <c r="CB69" s="48"/>
      <c r="CC69" s="68"/>
      <c r="CD69" s="68"/>
      <c r="CE69" s="68"/>
      <c r="CF69" s="68"/>
      <c r="CG69" s="68"/>
      <c r="CH69" s="68"/>
      <c r="CI69" s="8"/>
      <c r="CJ69" s="8"/>
      <c r="CK69" s="8"/>
      <c r="CL69" s="8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</row>
    <row r="70" spans="2:120" ht="18" customHeight="1" thickBot="1">
      <c r="B70" s="152"/>
      <c r="C70" s="153"/>
      <c r="D70" s="296"/>
      <c r="E70" s="297"/>
      <c r="F70" s="297"/>
      <c r="G70" s="153"/>
      <c r="H70" s="285"/>
      <c r="I70" s="286"/>
      <c r="J70" s="286"/>
      <c r="K70" s="287"/>
      <c r="L70" s="126" t="s">
        <v>56</v>
      </c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65"/>
      <c r="AH70" s="127" t="s">
        <v>57</v>
      </c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8"/>
      <c r="BC70" s="122"/>
      <c r="BD70" s="123"/>
      <c r="BE70" s="123"/>
      <c r="BF70" s="123"/>
      <c r="BG70" s="123"/>
      <c r="BH70" s="129"/>
      <c r="BI70" s="130"/>
      <c r="BJ70" s="130"/>
      <c r="BK70" s="131"/>
      <c r="BL70" s="5"/>
      <c r="BM70" s="5"/>
      <c r="BN70" s="5"/>
      <c r="BS70" s="67"/>
      <c r="BT70" s="67"/>
      <c r="BU70" s="67"/>
      <c r="BV70" s="67"/>
      <c r="BW70" s="67"/>
      <c r="BX70" s="4"/>
      <c r="BY70" s="4"/>
      <c r="BZ70" s="4"/>
      <c r="CA70" s="4"/>
      <c r="CB70" s="48"/>
      <c r="CC70" s="68"/>
      <c r="CD70" s="68"/>
      <c r="CE70" s="68"/>
      <c r="CF70" s="68"/>
      <c r="CG70" s="68"/>
      <c r="CH70" s="68"/>
      <c r="CI70" s="8"/>
      <c r="CJ70" s="8"/>
      <c r="CK70" s="8"/>
      <c r="CL70" s="8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</row>
    <row r="71" spans="60:120" ht="18" customHeight="1" thickBot="1">
      <c r="BH71" s="1"/>
      <c r="BI71" s="1"/>
      <c r="BJ71" s="7"/>
      <c r="BK71" s="66"/>
      <c r="BL71" s="7"/>
      <c r="BM71" s="7"/>
      <c r="BN71" s="5"/>
      <c r="BS71" s="67"/>
      <c r="BT71" s="67"/>
      <c r="BU71" s="67"/>
      <c r="BV71" s="67"/>
      <c r="BW71" s="67"/>
      <c r="BX71" s="4"/>
      <c r="BY71" s="4"/>
      <c r="BZ71" s="4"/>
      <c r="CA71" s="4"/>
      <c r="CB71" s="4"/>
      <c r="CC71" s="67"/>
      <c r="CD71" s="67"/>
      <c r="CE71" s="68"/>
      <c r="CF71" s="68"/>
      <c r="CG71" s="68"/>
      <c r="CH71" s="68"/>
      <c r="CI71" s="68"/>
      <c r="CJ71" s="68"/>
      <c r="CK71" s="68"/>
      <c r="CL71" s="8"/>
      <c r="CM71" s="8"/>
      <c r="CN71" s="8"/>
      <c r="CO71" s="8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</row>
    <row r="72" spans="2:120" ht="18" customHeight="1" thickBot="1">
      <c r="B72" s="299" t="s">
        <v>6</v>
      </c>
      <c r="C72" s="281"/>
      <c r="D72" s="124" t="s">
        <v>15</v>
      </c>
      <c r="E72" s="125"/>
      <c r="F72" s="125"/>
      <c r="G72" s="281"/>
      <c r="H72" s="124" t="s">
        <v>47</v>
      </c>
      <c r="I72" s="125"/>
      <c r="J72" s="125"/>
      <c r="K72" s="281"/>
      <c r="L72" s="124" t="s">
        <v>30</v>
      </c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281"/>
      <c r="BC72" s="124" t="s">
        <v>9</v>
      </c>
      <c r="BD72" s="125"/>
      <c r="BE72" s="125"/>
      <c r="BF72" s="125"/>
      <c r="BG72" s="125"/>
      <c r="BH72" s="172"/>
      <c r="BI72" s="173"/>
      <c r="BJ72" s="173"/>
      <c r="BK72" s="174"/>
      <c r="BL72" s="5"/>
      <c r="BM72" s="5"/>
      <c r="BN72" s="5"/>
      <c r="BS72" s="67"/>
      <c r="BT72" s="67"/>
      <c r="BU72" s="67"/>
      <c r="BV72" s="67"/>
      <c r="BW72" s="67"/>
      <c r="BX72" s="4"/>
      <c r="BY72" s="4"/>
      <c r="BZ72" s="4"/>
      <c r="CA72" s="4"/>
      <c r="CB72" s="48"/>
      <c r="CC72" s="68"/>
      <c r="CD72" s="68"/>
      <c r="CE72" s="68"/>
      <c r="CF72" s="68"/>
      <c r="CG72" s="68"/>
      <c r="CH72" s="68"/>
      <c r="CI72" s="8"/>
      <c r="CJ72" s="8"/>
      <c r="CK72" s="8"/>
      <c r="CL72" s="8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</row>
    <row r="73" spans="2:120" ht="18" customHeight="1">
      <c r="B73" s="150">
        <v>10</v>
      </c>
      <c r="C73" s="151"/>
      <c r="D73" s="294">
        <v>2</v>
      </c>
      <c r="E73" s="295"/>
      <c r="F73" s="295"/>
      <c r="G73" s="151"/>
      <c r="H73" s="282">
        <v>0.8611111111111112</v>
      </c>
      <c r="I73" s="283"/>
      <c r="J73" s="283"/>
      <c r="K73" s="284"/>
      <c r="L73" s="138" t="str">
        <f>IF(ISBLANK(BC61)," ",IF(BC61&lt;BF61,L61,IF(BC61&gt;BF61,AH61,"ACHTUNG! Mannschaften gleich!")))</f>
        <v> </v>
      </c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64" t="s">
        <v>11</v>
      </c>
      <c r="AH73" s="139" t="str">
        <f>IF(ISBLANK(BC65)," ",IF(BC65&lt;BF65,L65,IF(BC65&gt;BF65,AH65,"ACHTUNG! Mannschaften gleich!")))</f>
        <v> </v>
      </c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40"/>
      <c r="BC73" s="115"/>
      <c r="BD73" s="116"/>
      <c r="BE73" s="116"/>
      <c r="BF73" s="117"/>
      <c r="BG73" s="117"/>
      <c r="BH73" s="154"/>
      <c r="BI73" s="155"/>
      <c r="BJ73" s="155"/>
      <c r="BK73" s="156"/>
      <c r="BL73" s="5"/>
      <c r="BM73" s="5"/>
      <c r="BN73" s="5"/>
      <c r="BS73" s="67"/>
      <c r="BT73" s="67"/>
      <c r="BU73" s="67"/>
      <c r="BV73" s="67"/>
      <c r="BW73" s="67"/>
      <c r="BX73" s="4"/>
      <c r="BY73" s="4"/>
      <c r="BZ73" s="4"/>
      <c r="CA73" s="4"/>
      <c r="CB73" s="48"/>
      <c r="CC73" s="68"/>
      <c r="CD73" s="68"/>
      <c r="CE73" s="68"/>
      <c r="CF73" s="68"/>
      <c r="CG73" s="68"/>
      <c r="CH73" s="68"/>
      <c r="CI73" s="8"/>
      <c r="CJ73" s="8"/>
      <c r="CK73" s="8"/>
      <c r="CL73" s="8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</row>
    <row r="74" spans="2:120" ht="18" customHeight="1" thickBot="1">
      <c r="B74" s="152"/>
      <c r="C74" s="153"/>
      <c r="D74" s="296"/>
      <c r="E74" s="297"/>
      <c r="F74" s="297"/>
      <c r="G74" s="153"/>
      <c r="H74" s="285"/>
      <c r="I74" s="286"/>
      <c r="J74" s="286"/>
      <c r="K74" s="287"/>
      <c r="L74" s="126" t="s">
        <v>31</v>
      </c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65"/>
      <c r="AH74" s="127" t="s">
        <v>32</v>
      </c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8"/>
      <c r="BC74" s="122"/>
      <c r="BD74" s="123"/>
      <c r="BE74" s="123"/>
      <c r="BF74" s="123"/>
      <c r="BG74" s="123"/>
      <c r="BH74" s="129"/>
      <c r="BI74" s="130"/>
      <c r="BJ74" s="130"/>
      <c r="BK74" s="131"/>
      <c r="BL74" s="5"/>
      <c r="BM74" s="5"/>
      <c r="BN74" s="5"/>
      <c r="BS74" s="67"/>
      <c r="BT74" s="67"/>
      <c r="BU74" s="67"/>
      <c r="BV74" s="67"/>
      <c r="BW74" s="67"/>
      <c r="BX74" s="4"/>
      <c r="BY74" s="4"/>
      <c r="BZ74" s="4"/>
      <c r="CA74" s="4"/>
      <c r="CB74" s="48"/>
      <c r="CC74" s="68"/>
      <c r="CD74" s="68"/>
      <c r="CE74" s="68"/>
      <c r="CF74" s="67"/>
      <c r="CG74" s="67"/>
      <c r="CH74" s="67"/>
      <c r="CI74" s="69"/>
      <c r="CJ74" s="69"/>
      <c r="CK74" s="69"/>
      <c r="CL74" s="69"/>
      <c r="CM74" s="9"/>
      <c r="CN74" s="9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</row>
    <row r="75" spans="60:129" ht="18" customHeight="1" thickBot="1">
      <c r="BH75" s="1"/>
      <c r="BI75" s="1"/>
      <c r="BJ75" s="7"/>
      <c r="BK75" s="66"/>
      <c r="BL75" s="5"/>
      <c r="BM75" s="7"/>
      <c r="BN75" s="7"/>
      <c r="BO75" s="7"/>
      <c r="BP75" s="7"/>
      <c r="BQ75" s="7"/>
      <c r="BS75" s="3"/>
      <c r="BT75" s="3"/>
      <c r="BU75" s="3"/>
      <c r="BX75" s="4"/>
      <c r="BY75" s="4"/>
      <c r="BZ75" s="4"/>
      <c r="CA75" s="4"/>
      <c r="CB75" s="4"/>
      <c r="CC75" s="3"/>
      <c r="CD75" s="3"/>
      <c r="CE75" s="3"/>
      <c r="CF75" s="3"/>
      <c r="CG75" s="3"/>
      <c r="CH75" s="3"/>
      <c r="CI75" s="6"/>
      <c r="CJ75" s="6"/>
      <c r="CK75" s="6"/>
      <c r="CL75" s="6"/>
      <c r="CM75" s="3"/>
      <c r="CN75" s="3"/>
      <c r="CO75" s="3"/>
      <c r="CP75" s="70"/>
      <c r="CQ75" s="70"/>
      <c r="CR75" s="70"/>
      <c r="CS75" s="70"/>
      <c r="CT75" s="70"/>
      <c r="CU75" s="70"/>
      <c r="DP75" s="7"/>
      <c r="DQ75" s="7"/>
      <c r="DR75" s="7"/>
      <c r="DS75" s="7"/>
      <c r="DT75" s="7"/>
      <c r="DU75" s="7"/>
      <c r="DV75" s="7"/>
      <c r="DW75" s="7"/>
      <c r="DX75" s="7"/>
      <c r="DY75" s="8"/>
    </row>
    <row r="76" spans="2:124" ht="18" customHeight="1" thickBot="1">
      <c r="B76" s="299" t="s">
        <v>6</v>
      </c>
      <c r="C76" s="281"/>
      <c r="D76" s="124" t="s">
        <v>15</v>
      </c>
      <c r="E76" s="125"/>
      <c r="F76" s="125"/>
      <c r="G76" s="281"/>
      <c r="H76" s="124" t="s">
        <v>47</v>
      </c>
      <c r="I76" s="125"/>
      <c r="J76" s="125"/>
      <c r="K76" s="281"/>
      <c r="L76" s="124" t="s">
        <v>33</v>
      </c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281"/>
      <c r="BC76" s="124" t="s">
        <v>9</v>
      </c>
      <c r="BD76" s="125"/>
      <c r="BE76" s="125"/>
      <c r="BF76" s="125"/>
      <c r="BG76" s="125"/>
      <c r="BH76" s="172"/>
      <c r="BI76" s="173"/>
      <c r="BJ76" s="173"/>
      <c r="BK76" s="174"/>
      <c r="BL76" s="5"/>
      <c r="BM76" s="5"/>
      <c r="BN76" s="5"/>
      <c r="BS76" s="3"/>
      <c r="BT76" s="3"/>
      <c r="BU76" s="3"/>
      <c r="BX76" s="4"/>
      <c r="BY76" s="4"/>
      <c r="BZ76" s="4"/>
      <c r="CA76" s="4"/>
      <c r="CB76" s="4"/>
      <c r="CC76" s="3"/>
      <c r="CG76" s="6"/>
      <c r="CH76" s="3"/>
      <c r="CI76" s="3"/>
      <c r="CJ76" s="71"/>
      <c r="CK76" s="70"/>
      <c r="CL76" s="70"/>
      <c r="CM76" s="70"/>
      <c r="CN76" s="70"/>
      <c r="CO76" s="70"/>
      <c r="CP76" s="70"/>
      <c r="CQ76" s="2"/>
      <c r="CR76" s="2"/>
      <c r="DP76" s="7"/>
      <c r="DQ76" s="7"/>
      <c r="DR76" s="7"/>
      <c r="DS76" s="7"/>
      <c r="DT76" s="8"/>
    </row>
    <row r="77" spans="2:124" ht="18" customHeight="1">
      <c r="B77" s="150">
        <v>11</v>
      </c>
      <c r="C77" s="151"/>
      <c r="D77" s="294">
        <v>1</v>
      </c>
      <c r="E77" s="295"/>
      <c r="F77" s="295"/>
      <c r="G77" s="151"/>
      <c r="H77" s="282">
        <v>0.8854166666666666</v>
      </c>
      <c r="I77" s="283"/>
      <c r="J77" s="283"/>
      <c r="K77" s="284"/>
      <c r="L77" s="138" t="str">
        <f>IF(ISBLANK(BC61)," ",IF(BC61&gt;BF61,L61,IF(BC61&lt;BF61,AH61,"ACHTUNG! Mannschaften gleich!")))</f>
        <v> </v>
      </c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64" t="s">
        <v>11</v>
      </c>
      <c r="AH77" s="139" t="str">
        <f>IF(ISBLANK(BC65)," ",IF(BC65&gt;BF65,L65,IF(BC65&lt;BF65,AH65,"ACHTUNG! Mannschaften gleich!")))</f>
        <v> </v>
      </c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40"/>
      <c r="BC77" s="115"/>
      <c r="BD77" s="116"/>
      <c r="BE77" s="116"/>
      <c r="BF77" s="117"/>
      <c r="BG77" s="117"/>
      <c r="BH77" s="154"/>
      <c r="BI77" s="155"/>
      <c r="BJ77" s="155"/>
      <c r="BK77" s="156"/>
      <c r="BL77" s="5"/>
      <c r="BM77" s="5"/>
      <c r="BN77" s="5"/>
      <c r="BS77" s="3"/>
      <c r="BT77" s="3"/>
      <c r="BU77" s="3"/>
      <c r="BX77" s="4"/>
      <c r="BY77" s="4"/>
      <c r="BZ77" s="4"/>
      <c r="CA77" s="4"/>
      <c r="CB77" s="4"/>
      <c r="CC77" s="3"/>
      <c r="CG77" s="6"/>
      <c r="CH77" s="3"/>
      <c r="CI77" s="3"/>
      <c r="CJ77" s="71"/>
      <c r="CK77" s="70"/>
      <c r="CL77" s="70"/>
      <c r="CM77" s="70"/>
      <c r="CN77" s="70"/>
      <c r="CO77" s="70"/>
      <c r="CP77" s="70"/>
      <c r="CQ77" s="2"/>
      <c r="CR77" s="2"/>
      <c r="DP77" s="7"/>
      <c r="DQ77" s="7"/>
      <c r="DR77" s="7"/>
      <c r="DS77" s="7"/>
      <c r="DT77" s="8"/>
    </row>
    <row r="78" spans="2:124" ht="18" customHeight="1" thickBot="1">
      <c r="B78" s="152"/>
      <c r="C78" s="153"/>
      <c r="D78" s="296"/>
      <c r="E78" s="297"/>
      <c r="F78" s="297"/>
      <c r="G78" s="153"/>
      <c r="H78" s="285"/>
      <c r="I78" s="286"/>
      <c r="J78" s="286"/>
      <c r="K78" s="287"/>
      <c r="L78" s="126" t="s">
        <v>34</v>
      </c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65"/>
      <c r="AH78" s="127" t="s">
        <v>35</v>
      </c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8"/>
      <c r="BC78" s="122"/>
      <c r="BD78" s="123"/>
      <c r="BE78" s="123"/>
      <c r="BF78" s="123"/>
      <c r="BG78" s="123"/>
      <c r="BH78" s="129"/>
      <c r="BI78" s="130"/>
      <c r="BJ78" s="130"/>
      <c r="BK78" s="131"/>
      <c r="BL78" s="5"/>
      <c r="BM78" s="5"/>
      <c r="BN78" s="5"/>
      <c r="BS78" s="3"/>
      <c r="BT78" s="3"/>
      <c r="BU78" s="3"/>
      <c r="BX78" s="4"/>
      <c r="BY78" s="4"/>
      <c r="BZ78" s="4"/>
      <c r="CA78" s="4"/>
      <c r="CB78" s="4"/>
      <c r="CC78" s="3"/>
      <c r="CG78" s="6"/>
      <c r="CH78" s="6"/>
      <c r="CI78" s="6"/>
      <c r="CJ78" s="6"/>
      <c r="CM78" s="2"/>
      <c r="CN78" s="2"/>
      <c r="CO78" s="2"/>
      <c r="CP78" s="2"/>
      <c r="CQ78" s="2"/>
      <c r="CR78" s="2"/>
      <c r="DP78" s="7"/>
      <c r="DQ78" s="7"/>
      <c r="DR78" s="7"/>
      <c r="DS78" s="7"/>
      <c r="DT78" s="8"/>
    </row>
    <row r="79" spans="60:123" ht="18" customHeight="1">
      <c r="BH79" s="1"/>
      <c r="BI79" s="5"/>
      <c r="BJ79" s="5"/>
      <c r="BK79" s="5"/>
      <c r="BL79" s="5"/>
      <c r="BM79" s="5"/>
      <c r="BN79" s="5"/>
      <c r="BO79" s="3"/>
      <c r="BP79" s="3"/>
      <c r="BQ79" s="3"/>
      <c r="BR79" s="3"/>
      <c r="BS79" s="3"/>
      <c r="BT79" s="4"/>
      <c r="BU79" s="4"/>
      <c r="BV79" s="4"/>
      <c r="BW79" s="4"/>
      <c r="BX79" s="4"/>
      <c r="BZ79" s="3"/>
      <c r="CA79" s="3"/>
      <c r="CB79" s="3"/>
      <c r="CG79" s="6"/>
      <c r="CH79" s="6"/>
      <c r="CI79" s="6"/>
      <c r="CM79" s="2"/>
      <c r="CN79" s="2"/>
      <c r="CO79" s="2"/>
      <c r="CP79" s="2"/>
      <c r="CQ79" s="2"/>
      <c r="DP79" s="7"/>
      <c r="DQ79" s="7"/>
      <c r="DR79" s="7"/>
      <c r="DS79" s="8"/>
    </row>
    <row r="80" spans="1:92" ht="18" customHeight="1">
      <c r="A80" s="41"/>
      <c r="B80" s="46" t="s">
        <v>36</v>
      </c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5"/>
      <c r="BJ80" s="5"/>
      <c r="BK80" s="5"/>
      <c r="BL80" s="5"/>
      <c r="BM80" s="5"/>
      <c r="BN80" s="5"/>
      <c r="BO80" s="3"/>
      <c r="BP80" s="3"/>
      <c r="BQ80" s="3"/>
      <c r="BR80" s="3"/>
      <c r="BS80" s="3"/>
      <c r="BT80" s="4"/>
      <c r="BU80" s="4"/>
      <c r="BV80" s="4"/>
      <c r="BW80" s="4"/>
      <c r="BX80" s="4"/>
      <c r="CM80" s="2"/>
      <c r="CN80" s="2"/>
    </row>
    <row r="81" spans="60:92" ht="18" customHeight="1" thickBot="1">
      <c r="BH81" s="1"/>
      <c r="BI81" s="5"/>
      <c r="BJ81" s="5"/>
      <c r="BK81" s="5"/>
      <c r="BL81" s="5"/>
      <c r="BM81" s="5"/>
      <c r="BN81" s="5"/>
      <c r="BO81" s="3"/>
      <c r="BP81" s="3"/>
      <c r="BQ81" s="3"/>
      <c r="BR81" s="3"/>
      <c r="BS81" s="3"/>
      <c r="BT81" s="4"/>
      <c r="BU81" s="4"/>
      <c r="BV81" s="4"/>
      <c r="BW81" s="4"/>
      <c r="BX81" s="4"/>
      <c r="CM81" s="2"/>
      <c r="CN81" s="2"/>
    </row>
    <row r="82" spans="9:92" ht="18" customHeight="1">
      <c r="I82" s="292" t="s">
        <v>37</v>
      </c>
      <c r="J82" s="293"/>
      <c r="K82" s="293"/>
      <c r="L82" s="359" t="str">
        <f>IF(ISBLANK(BF77)," ",IF(BC77&gt;BF77,L77,IF(BC77&lt;BF77,AH77,"nicht eindeutig")))</f>
        <v> </v>
      </c>
      <c r="M82" s="359"/>
      <c r="N82" s="359"/>
      <c r="O82" s="359"/>
      <c r="P82" s="359"/>
      <c r="Q82" s="359"/>
      <c r="R82" s="359"/>
      <c r="S82" s="359"/>
      <c r="T82" s="359"/>
      <c r="U82" s="359"/>
      <c r="V82" s="359"/>
      <c r="W82" s="359"/>
      <c r="X82" s="359"/>
      <c r="Y82" s="359"/>
      <c r="Z82" s="359"/>
      <c r="AA82" s="359"/>
      <c r="AB82" s="359"/>
      <c r="AC82" s="359"/>
      <c r="AD82" s="359"/>
      <c r="AE82" s="359"/>
      <c r="AF82" s="360"/>
      <c r="AV82" s="72"/>
      <c r="BF82" s="2"/>
      <c r="BG82" s="3"/>
      <c r="BH82" s="3"/>
      <c r="BI82" s="5"/>
      <c r="BJ82" s="5"/>
      <c r="BK82" s="5"/>
      <c r="BL82" s="5"/>
      <c r="BM82" s="5"/>
      <c r="BN82" s="5"/>
      <c r="BO82" s="3"/>
      <c r="BP82" s="3"/>
      <c r="BQ82" s="3"/>
      <c r="BR82" s="3"/>
      <c r="BS82" s="3"/>
      <c r="BT82" s="4"/>
      <c r="BU82" s="4"/>
      <c r="BV82" s="4"/>
      <c r="BW82" s="4"/>
      <c r="BX82" s="4"/>
      <c r="CM82" s="2"/>
      <c r="CN82" s="2"/>
    </row>
    <row r="83" spans="9:125" ht="18" customHeight="1">
      <c r="I83" s="107" t="s">
        <v>38</v>
      </c>
      <c r="J83" s="108"/>
      <c r="K83" s="108"/>
      <c r="L83" s="109" t="str">
        <f>IF(ISBLANK(BF77)," ",IF(BC77&lt;BF77,L77,IF(BC77&gt;BF77,AH77,"nicht eindeutig")))</f>
        <v> </v>
      </c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10"/>
      <c r="BF83" s="2"/>
      <c r="BG83" s="3"/>
      <c r="BH83" s="3"/>
      <c r="BI83" s="1"/>
      <c r="BJ83" s="1"/>
      <c r="BK83" s="1"/>
      <c r="BL83" s="1"/>
      <c r="BM83" s="2"/>
      <c r="BN83" s="3"/>
      <c r="BO83" s="4"/>
      <c r="BP83" s="4"/>
      <c r="BQ83" s="4"/>
      <c r="BR83" s="4"/>
      <c r="BS83" s="4"/>
      <c r="BV83" s="5"/>
      <c r="BW83" s="5"/>
      <c r="BX83" s="5"/>
      <c r="BY83" s="5"/>
      <c r="BZ83" s="5"/>
      <c r="CA83" s="3"/>
      <c r="CB83" s="3"/>
      <c r="CC83" s="3"/>
      <c r="CD83" s="3"/>
      <c r="CG83" s="6"/>
      <c r="CH83" s="6"/>
      <c r="CI83" s="6"/>
      <c r="CJ83" s="6"/>
      <c r="CK83" s="6"/>
      <c r="CM83" s="2"/>
      <c r="CN83" s="2"/>
      <c r="CO83" s="2"/>
      <c r="CP83" s="2"/>
      <c r="CQ83" s="2"/>
      <c r="DP83" s="7"/>
      <c r="DQ83" s="7"/>
      <c r="DR83" s="7"/>
      <c r="DS83" s="7"/>
      <c r="DT83" s="7"/>
      <c r="DU83" s="8"/>
    </row>
    <row r="84" spans="1:124" s="41" customFormat="1" ht="18" customHeight="1">
      <c r="A84" s="1"/>
      <c r="B84" s="1"/>
      <c r="C84" s="1"/>
      <c r="D84" s="1"/>
      <c r="E84" s="1"/>
      <c r="F84" s="1"/>
      <c r="G84" s="1"/>
      <c r="H84" s="1"/>
      <c r="I84" s="118" t="s">
        <v>39</v>
      </c>
      <c r="J84" s="119"/>
      <c r="K84" s="119"/>
      <c r="L84" s="109" t="str">
        <f>IF(ISBLANK(BF73)," ",IF(BC73&gt;BF73,L73,IF(BC73&lt;BF73,AH73,"nicht eindeutig")))</f>
        <v> </v>
      </c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10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2"/>
      <c r="BG84" s="3"/>
      <c r="BH84" s="3"/>
      <c r="BM84" s="35"/>
      <c r="BN84" s="35"/>
      <c r="BO84" s="73"/>
      <c r="BP84" s="73"/>
      <c r="BQ84" s="73"/>
      <c r="BR84" s="73"/>
      <c r="BS84" s="73"/>
      <c r="BT84" s="40"/>
      <c r="BU84" s="40"/>
      <c r="BV84" s="40"/>
      <c r="BW84" s="40"/>
      <c r="BX84" s="40"/>
      <c r="BY84" s="40"/>
      <c r="BZ84" s="40"/>
      <c r="CA84" s="35"/>
      <c r="CB84" s="35"/>
      <c r="CC84" s="35"/>
      <c r="CD84" s="35"/>
      <c r="CE84" s="39"/>
      <c r="CF84" s="39"/>
      <c r="CG84" s="39"/>
      <c r="CH84" s="39"/>
      <c r="CI84" s="39"/>
      <c r="CJ84" s="39"/>
      <c r="CK84" s="39"/>
      <c r="CL84" s="35"/>
      <c r="CM84" s="35"/>
      <c r="CN84" s="35"/>
      <c r="CO84" s="35"/>
      <c r="CP84" s="35"/>
      <c r="CQ84" s="35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</row>
    <row r="85" spans="9:125" ht="18" customHeight="1">
      <c r="I85" s="120" t="s">
        <v>40</v>
      </c>
      <c r="J85" s="121"/>
      <c r="K85" s="121"/>
      <c r="L85" s="279" t="str">
        <f>IF(ISBLANK(BF73)," ",IF(BC73&lt;BF73,L73,IF(BC73&gt;BF73,AH73,"nicht eindeutig")))</f>
        <v> </v>
      </c>
      <c r="M85" s="279"/>
      <c r="N85" s="279"/>
      <c r="O85" s="279"/>
      <c r="P85" s="279"/>
      <c r="Q85" s="279"/>
      <c r="R85" s="279"/>
      <c r="S85" s="279"/>
      <c r="T85" s="279"/>
      <c r="U85" s="279"/>
      <c r="V85" s="279"/>
      <c r="W85" s="279"/>
      <c r="X85" s="279"/>
      <c r="Y85" s="279"/>
      <c r="Z85" s="279"/>
      <c r="AA85" s="279"/>
      <c r="AB85" s="279"/>
      <c r="AC85" s="279"/>
      <c r="AD85" s="279"/>
      <c r="AE85" s="279"/>
      <c r="AF85" s="280"/>
      <c r="BF85" s="2"/>
      <c r="BG85" s="3"/>
      <c r="BH85" s="3"/>
      <c r="BI85" s="1"/>
      <c r="BJ85" s="1"/>
      <c r="BK85" s="1"/>
      <c r="BL85" s="1"/>
      <c r="BM85" s="2"/>
      <c r="BN85" s="3"/>
      <c r="BO85" s="4"/>
      <c r="BP85" s="4"/>
      <c r="BQ85" s="4"/>
      <c r="BR85" s="4"/>
      <c r="BS85" s="4"/>
      <c r="BV85" s="5"/>
      <c r="BW85" s="5"/>
      <c r="BX85" s="5"/>
      <c r="BY85" s="5"/>
      <c r="BZ85" s="5"/>
      <c r="CA85" s="3"/>
      <c r="CB85" s="3"/>
      <c r="CC85" s="3"/>
      <c r="CD85" s="3"/>
      <c r="CG85" s="6"/>
      <c r="CH85" s="6"/>
      <c r="CI85" s="6"/>
      <c r="CJ85" s="6"/>
      <c r="CK85" s="6"/>
      <c r="CM85" s="2"/>
      <c r="CN85" s="2"/>
      <c r="CO85" s="2"/>
      <c r="CP85" s="2"/>
      <c r="CQ85" s="2"/>
      <c r="DP85" s="7"/>
      <c r="DQ85" s="7"/>
      <c r="DR85" s="7"/>
      <c r="DS85" s="7"/>
      <c r="DT85" s="7"/>
      <c r="DU85" s="8"/>
    </row>
    <row r="86" spans="9:82" s="74" customFormat="1" ht="18" customHeight="1">
      <c r="I86" s="107" t="s">
        <v>58</v>
      </c>
      <c r="J86" s="108"/>
      <c r="K86" s="108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10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6"/>
      <c r="BY86" s="76"/>
      <c r="BZ86" s="76"/>
      <c r="CA86" s="76"/>
      <c r="CB86" s="76"/>
      <c r="CC86" s="76"/>
      <c r="CD86" s="76"/>
    </row>
    <row r="87" spans="9:82" s="74" customFormat="1" ht="18" customHeight="1" hidden="1"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6"/>
      <c r="BY87" s="76"/>
      <c r="BZ87" s="76"/>
      <c r="CA87" s="76"/>
      <c r="CB87" s="76"/>
      <c r="CC87" s="76"/>
      <c r="CD87" s="76"/>
    </row>
    <row r="88" spans="9:82" s="74" customFormat="1" ht="20.25" customHeight="1" hidden="1"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6"/>
      <c r="BY88" s="76"/>
      <c r="BZ88" s="76"/>
      <c r="CA88" s="76"/>
      <c r="CB88" s="76"/>
      <c r="CC88" s="76"/>
      <c r="CD88" s="76"/>
    </row>
    <row r="89" spans="9:82" s="74" customFormat="1" ht="20.25" customHeight="1" hidden="1"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6"/>
      <c r="BY89" s="76"/>
      <c r="BZ89" s="76"/>
      <c r="CA89" s="76"/>
      <c r="CB89" s="76"/>
      <c r="CC89" s="76"/>
      <c r="CD89" s="76"/>
    </row>
    <row r="90" spans="9:84" s="74" customFormat="1" ht="12.75" hidden="1"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6"/>
      <c r="CA90" s="76"/>
      <c r="CB90" s="76"/>
      <c r="CC90" s="76"/>
      <c r="CD90" s="76"/>
      <c r="CE90" s="76"/>
      <c r="CF90" s="76"/>
    </row>
    <row r="91" spans="9:84" s="74" customFormat="1" ht="12.75" hidden="1"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6"/>
      <c r="CA91" s="76"/>
      <c r="CB91" s="76"/>
      <c r="CC91" s="76"/>
      <c r="CD91" s="76"/>
      <c r="CE91" s="76"/>
      <c r="CF91" s="76"/>
    </row>
    <row r="92" spans="9:84" s="74" customFormat="1" ht="12.75" hidden="1"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6"/>
      <c r="CA92" s="76"/>
      <c r="CB92" s="76"/>
      <c r="CC92" s="76"/>
      <c r="CD92" s="76"/>
      <c r="CE92" s="76"/>
      <c r="CF92" s="76"/>
    </row>
    <row r="93" spans="9:84" s="74" customFormat="1" ht="12.75" hidden="1"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6"/>
      <c r="CA93" s="76"/>
      <c r="CB93" s="76"/>
      <c r="CC93" s="76"/>
      <c r="CD93" s="76"/>
      <c r="CE93" s="76"/>
      <c r="CF93" s="76"/>
    </row>
    <row r="94" spans="9:84" s="74" customFormat="1" ht="12.75" hidden="1"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6"/>
      <c r="CA94" s="76"/>
      <c r="CB94" s="76"/>
      <c r="CC94" s="76"/>
      <c r="CD94" s="76"/>
      <c r="CE94" s="76"/>
      <c r="CF94" s="76"/>
    </row>
    <row r="95" spans="9:84" s="74" customFormat="1" ht="12.75" hidden="1"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1"/>
      <c r="Z95" s="102"/>
      <c r="AA95" s="102"/>
      <c r="AB95" s="102"/>
      <c r="AC95" s="103"/>
      <c r="AD95" s="103"/>
      <c r="AE95" s="103"/>
      <c r="AF95" s="103"/>
      <c r="AG95" s="77"/>
      <c r="AH95" s="77"/>
      <c r="AI95" s="78"/>
      <c r="AJ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6"/>
      <c r="CA95" s="76"/>
      <c r="CB95" s="76"/>
      <c r="CC95" s="76"/>
      <c r="CD95" s="76"/>
      <c r="CE95" s="76"/>
      <c r="CF95" s="76"/>
    </row>
    <row r="96" spans="9:84" s="74" customFormat="1" ht="12.75" hidden="1"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1"/>
      <c r="AA96" s="104"/>
      <c r="AB96" s="104"/>
      <c r="AC96" s="101"/>
      <c r="AD96" s="105"/>
      <c r="AE96" s="105"/>
      <c r="AF96" s="101"/>
      <c r="AG96" s="75"/>
      <c r="AI96" s="79"/>
      <c r="AJ96" s="81"/>
      <c r="AK96" s="80"/>
      <c r="AL96" s="80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6"/>
      <c r="CA96" s="76"/>
      <c r="CB96" s="76"/>
      <c r="CC96" s="76"/>
      <c r="CD96" s="76"/>
      <c r="CE96" s="76"/>
      <c r="CF96" s="76"/>
    </row>
    <row r="97" spans="9:32" ht="12.75" hidden="1"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</row>
    <row r="98" spans="9:32" ht="12.75" hidden="1"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</row>
    <row r="99" spans="9:32" ht="12.75" hidden="1"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</row>
    <row r="100" spans="9:32" ht="12.75" hidden="1"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</row>
    <row r="101" spans="9:32" ht="12.75" hidden="1"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</row>
    <row r="102" spans="9:32" ht="12.75" hidden="1"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</row>
    <row r="103" spans="9:32" ht="12.75" hidden="1"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</row>
    <row r="104" spans="9:32" ht="12.75" hidden="1"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</row>
    <row r="105" spans="9:32" ht="12.75" hidden="1"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</row>
    <row r="106" spans="9:32" ht="12.75" hidden="1"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</row>
    <row r="107" spans="9:32" ht="12.75" hidden="1"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</row>
    <row r="108" spans="9:32" ht="12.75" hidden="1"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</row>
    <row r="109" spans="9:32" ht="12.75" hidden="1"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</row>
    <row r="110" spans="9:32" ht="12.75" hidden="1"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</row>
    <row r="111" spans="9:32" ht="12.75" hidden="1"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</row>
    <row r="112" spans="9:32" ht="12.75" hidden="1"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</row>
    <row r="113" spans="9:32" ht="12.75" hidden="1"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</row>
    <row r="114" spans="9:32" ht="12.75" hidden="1"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</row>
    <row r="115" spans="9:32" ht="12.75" hidden="1"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</row>
    <row r="116" spans="9:32" ht="12.75" hidden="1"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</row>
    <row r="117" spans="9:32" ht="12.75" hidden="1"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</row>
    <row r="118" spans="9:32" ht="12.75" hidden="1"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</row>
    <row r="119" spans="9:32" ht="12.75" hidden="1"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</row>
    <row r="120" spans="9:32" ht="12.75" hidden="1"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</row>
    <row r="121" spans="9:32" ht="12.75" hidden="1"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</row>
    <row r="122" spans="9:32" ht="12.75" hidden="1"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</row>
    <row r="123" spans="9:32" ht="12.75" hidden="1"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</row>
    <row r="124" spans="9:32" ht="12.75" hidden="1"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</row>
    <row r="125" spans="9:32" ht="12.75" hidden="1"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</row>
    <row r="126" spans="9:32" ht="12.75" hidden="1"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</row>
    <row r="127" spans="9:32" ht="12.75" hidden="1"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</row>
    <row r="128" spans="9:32" ht="12.75" hidden="1"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</row>
    <row r="129" spans="9:32" ht="12.75" hidden="1"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</row>
    <row r="130" spans="9:32" ht="12.75" hidden="1"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</row>
    <row r="131" spans="9:32" ht="12.75" hidden="1"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</row>
    <row r="132" spans="9:32" ht="12.75" hidden="1"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</row>
    <row r="133" spans="9:32" ht="12.75" hidden="1"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</row>
    <row r="134" spans="9:32" ht="12.75" hidden="1"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</row>
    <row r="135" spans="9:32" ht="12.75" hidden="1"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</row>
    <row r="136" spans="9:32" ht="12.75" hidden="1"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</row>
    <row r="137" spans="9:32" ht="12.75" hidden="1"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</row>
    <row r="138" spans="9:32" ht="12.75" hidden="1"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  <c r="AD138" s="106"/>
      <c r="AE138" s="106"/>
      <c r="AF138" s="106"/>
    </row>
    <row r="139" spans="9:32" ht="12.75" hidden="1"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</row>
    <row r="140" spans="9:32" ht="12.75" hidden="1"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</row>
    <row r="141" spans="9:32" ht="12.75" hidden="1"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</row>
    <row r="142" spans="9:32" ht="12.75" hidden="1"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106"/>
      <c r="AE142" s="106"/>
      <c r="AF142" s="106"/>
    </row>
    <row r="143" spans="9:32" ht="12.75" hidden="1"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  <c r="AD143" s="106"/>
      <c r="AE143" s="106"/>
      <c r="AF143" s="106"/>
    </row>
    <row r="144" spans="9:32" ht="12.75" hidden="1"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  <c r="AD144" s="106"/>
      <c r="AE144" s="106"/>
      <c r="AF144" s="106"/>
    </row>
    <row r="145" spans="9:32" ht="12.75" hidden="1"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06"/>
      <c r="AE145" s="106"/>
      <c r="AF145" s="106"/>
    </row>
    <row r="146" spans="9:32" ht="12.75" hidden="1"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  <c r="AD146" s="106"/>
      <c r="AE146" s="106"/>
      <c r="AF146" s="106"/>
    </row>
    <row r="147" spans="9:32" ht="12.75" hidden="1"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  <c r="AD147" s="106"/>
      <c r="AE147" s="106"/>
      <c r="AF147" s="106"/>
    </row>
    <row r="148" spans="9:32" ht="12.75" hidden="1"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</row>
    <row r="149" spans="9:32" ht="12.75" hidden="1"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</row>
    <row r="150" spans="9:32" ht="12.75" hidden="1"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  <c r="AD150" s="106"/>
      <c r="AE150" s="106"/>
      <c r="AF150" s="106"/>
    </row>
    <row r="151" spans="9:32" ht="12.75" hidden="1"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6"/>
      <c r="AF151" s="106"/>
    </row>
    <row r="152" spans="9:32" ht="12.75" hidden="1"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</row>
    <row r="153" spans="9:32" ht="12.75" hidden="1"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</row>
    <row r="154" spans="9:32" ht="12.75" hidden="1"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</row>
    <row r="155" spans="9:32" ht="12.75" hidden="1"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  <c r="AD155" s="106"/>
      <c r="AE155" s="106"/>
      <c r="AF155" s="106"/>
    </row>
    <row r="156" spans="9:32" ht="12.75" hidden="1"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  <c r="AD156" s="106"/>
      <c r="AE156" s="106"/>
      <c r="AF156" s="106"/>
    </row>
    <row r="157" spans="9:32" ht="12.75" hidden="1"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  <c r="AD157" s="106"/>
      <c r="AE157" s="106"/>
      <c r="AF157" s="106"/>
    </row>
    <row r="158" spans="9:32" ht="12.75" hidden="1"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  <c r="AD158" s="106"/>
      <c r="AE158" s="106"/>
      <c r="AF158" s="106"/>
    </row>
    <row r="159" spans="9:32" ht="12.75" hidden="1"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106"/>
      <c r="AF159" s="106"/>
    </row>
    <row r="160" spans="9:83" s="74" customFormat="1" ht="12.75" hidden="1"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BI160" s="75"/>
      <c r="BJ160" s="75"/>
      <c r="BK160" s="75"/>
      <c r="BL160" s="75"/>
      <c r="BM160" s="75"/>
      <c r="BN160" s="75"/>
      <c r="BO160" s="75"/>
      <c r="BP160" s="75"/>
      <c r="BQ160" s="75"/>
      <c r="BR160" s="75"/>
      <c r="BS160" s="75"/>
      <c r="BT160" s="75"/>
      <c r="BU160" s="75"/>
      <c r="BV160" s="75"/>
      <c r="BW160" s="75"/>
      <c r="BX160" s="75"/>
      <c r="BY160" s="76"/>
      <c r="BZ160" s="76"/>
      <c r="CA160" s="76"/>
      <c r="CB160" s="76"/>
      <c r="CC160" s="76"/>
      <c r="CD160" s="76"/>
      <c r="CE160" s="76"/>
    </row>
    <row r="161" spans="9:84" s="74" customFormat="1" ht="12.75" hidden="1"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BI161" s="75"/>
      <c r="BJ161" s="75"/>
      <c r="BK161" s="75"/>
      <c r="BL161" s="75"/>
      <c r="BM161" s="75"/>
      <c r="BN161" s="75"/>
      <c r="BO161" s="75"/>
      <c r="BP161" s="75"/>
      <c r="BQ161" s="75"/>
      <c r="BR161" s="75"/>
      <c r="BS161" s="75"/>
      <c r="BT161" s="75"/>
      <c r="BU161" s="75"/>
      <c r="BV161" s="75"/>
      <c r="BW161" s="75"/>
      <c r="BX161" s="75"/>
      <c r="BY161" s="75"/>
      <c r="BZ161" s="76"/>
      <c r="CA161" s="76"/>
      <c r="CB161" s="76"/>
      <c r="CC161" s="76"/>
      <c r="CD161" s="76"/>
      <c r="CE161" s="76"/>
      <c r="CF161" s="76"/>
    </row>
    <row r="162" spans="9:84" s="74" customFormat="1" ht="12.75" hidden="1"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BI162" s="75"/>
      <c r="BJ162" s="75"/>
      <c r="BK162" s="75"/>
      <c r="BL162" s="75"/>
      <c r="BM162" s="75"/>
      <c r="BN162" s="75"/>
      <c r="BO162" s="75"/>
      <c r="BP162" s="75"/>
      <c r="BQ162" s="75"/>
      <c r="BR162" s="75"/>
      <c r="BS162" s="75"/>
      <c r="BT162" s="75"/>
      <c r="BU162" s="75"/>
      <c r="BV162" s="75"/>
      <c r="BW162" s="75"/>
      <c r="BX162" s="75"/>
      <c r="BY162" s="75"/>
      <c r="BZ162" s="76"/>
      <c r="CA162" s="76"/>
      <c r="CB162" s="76"/>
      <c r="CC162" s="76"/>
      <c r="CD162" s="76"/>
      <c r="CE162" s="76"/>
      <c r="CF162" s="76"/>
    </row>
    <row r="163" spans="9:84" s="74" customFormat="1" ht="12.75" hidden="1"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BI163" s="75"/>
      <c r="BJ163" s="75"/>
      <c r="BK163" s="75"/>
      <c r="BL163" s="75"/>
      <c r="BM163" s="75"/>
      <c r="BN163" s="75"/>
      <c r="BO163" s="75"/>
      <c r="BP163" s="75"/>
      <c r="BQ163" s="75"/>
      <c r="BR163" s="75"/>
      <c r="BS163" s="75"/>
      <c r="BT163" s="75"/>
      <c r="BU163" s="75"/>
      <c r="BV163" s="75"/>
      <c r="BW163" s="75"/>
      <c r="BX163" s="75"/>
      <c r="BY163" s="75"/>
      <c r="BZ163" s="76"/>
      <c r="CA163" s="76"/>
      <c r="CB163" s="76"/>
      <c r="CC163" s="76"/>
      <c r="CD163" s="76"/>
      <c r="CE163" s="76"/>
      <c r="CF163" s="76"/>
    </row>
    <row r="164" spans="9:84" s="74" customFormat="1" ht="12.75" hidden="1"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BI164" s="75"/>
      <c r="BJ164" s="75"/>
      <c r="BK164" s="75"/>
      <c r="BL164" s="75"/>
      <c r="BM164" s="75"/>
      <c r="BN164" s="75"/>
      <c r="BO164" s="75"/>
      <c r="BP164" s="75"/>
      <c r="BQ164" s="75"/>
      <c r="BR164" s="75"/>
      <c r="BS164" s="75"/>
      <c r="BT164" s="75"/>
      <c r="BU164" s="75"/>
      <c r="BV164" s="75"/>
      <c r="BW164" s="75"/>
      <c r="BX164" s="75"/>
      <c r="BY164" s="75"/>
      <c r="BZ164" s="76"/>
      <c r="CA164" s="76"/>
      <c r="CB164" s="76"/>
      <c r="CC164" s="76"/>
      <c r="CD164" s="76"/>
      <c r="CE164" s="76"/>
      <c r="CF164" s="76"/>
    </row>
    <row r="165" spans="9:84" s="74" customFormat="1" ht="12.75" hidden="1"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BI165" s="75"/>
      <c r="BJ165" s="75"/>
      <c r="BK165" s="75"/>
      <c r="BL165" s="75"/>
      <c r="BM165" s="75"/>
      <c r="BN165" s="75"/>
      <c r="BO165" s="75"/>
      <c r="BP165" s="75"/>
      <c r="BQ165" s="75"/>
      <c r="BR165" s="75"/>
      <c r="BS165" s="75"/>
      <c r="BT165" s="75"/>
      <c r="BU165" s="75"/>
      <c r="BV165" s="75"/>
      <c r="BW165" s="75"/>
      <c r="BX165" s="75"/>
      <c r="BY165" s="75"/>
      <c r="BZ165" s="76"/>
      <c r="CA165" s="76"/>
      <c r="CB165" s="76"/>
      <c r="CC165" s="76"/>
      <c r="CD165" s="76"/>
      <c r="CE165" s="76"/>
      <c r="CF165" s="76"/>
    </row>
    <row r="166" spans="9:84" s="74" customFormat="1" ht="12.75" hidden="1"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BI166" s="75"/>
      <c r="BJ166" s="75"/>
      <c r="BK166" s="75"/>
      <c r="BL166" s="75"/>
      <c r="BM166" s="75"/>
      <c r="BN166" s="75"/>
      <c r="BO166" s="75"/>
      <c r="BP166" s="75"/>
      <c r="BQ166" s="75"/>
      <c r="BR166" s="75"/>
      <c r="BS166" s="75"/>
      <c r="BT166" s="75"/>
      <c r="BU166" s="75"/>
      <c r="BV166" s="75"/>
      <c r="BW166" s="75"/>
      <c r="BX166" s="75"/>
      <c r="BY166" s="75"/>
      <c r="BZ166" s="76"/>
      <c r="CA166" s="76"/>
      <c r="CB166" s="76"/>
      <c r="CC166" s="76"/>
      <c r="CD166" s="76"/>
      <c r="CE166" s="76"/>
      <c r="CF166" s="76"/>
    </row>
    <row r="167" spans="9:84" s="74" customFormat="1" ht="12.75" hidden="1"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BI167" s="75"/>
      <c r="BJ167" s="75"/>
      <c r="BK167" s="75"/>
      <c r="BL167" s="75"/>
      <c r="BM167" s="75"/>
      <c r="BN167" s="75"/>
      <c r="BO167" s="75"/>
      <c r="BP167" s="75"/>
      <c r="BQ167" s="75"/>
      <c r="BR167" s="75"/>
      <c r="BS167" s="75"/>
      <c r="BT167" s="75"/>
      <c r="BU167" s="75"/>
      <c r="BV167" s="75"/>
      <c r="BW167" s="75"/>
      <c r="BX167" s="75"/>
      <c r="BY167" s="75"/>
      <c r="BZ167" s="76"/>
      <c r="CA167" s="76"/>
      <c r="CB167" s="76"/>
      <c r="CC167" s="76"/>
      <c r="CD167" s="76"/>
      <c r="CE167" s="76"/>
      <c r="CF167" s="76"/>
    </row>
    <row r="168" spans="9:84" s="74" customFormat="1" ht="12.75" hidden="1"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BI168" s="75"/>
      <c r="BJ168" s="75"/>
      <c r="BK168" s="75"/>
      <c r="BL168" s="75"/>
      <c r="BM168" s="75"/>
      <c r="BN168" s="75"/>
      <c r="BO168" s="75"/>
      <c r="BP168" s="75"/>
      <c r="BQ168" s="75"/>
      <c r="BR168" s="75"/>
      <c r="BS168" s="75"/>
      <c r="BT168" s="75"/>
      <c r="BU168" s="75"/>
      <c r="BV168" s="75"/>
      <c r="BW168" s="75"/>
      <c r="BX168" s="75"/>
      <c r="BY168" s="75"/>
      <c r="BZ168" s="76"/>
      <c r="CA168" s="76"/>
      <c r="CB168" s="76"/>
      <c r="CC168" s="76"/>
      <c r="CD168" s="76"/>
      <c r="CE168" s="76"/>
      <c r="CF168" s="76"/>
    </row>
    <row r="169" spans="9:84" s="74" customFormat="1" ht="12.75" hidden="1"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BI169" s="75"/>
      <c r="BJ169" s="75"/>
      <c r="BK169" s="75"/>
      <c r="BL169" s="75"/>
      <c r="BM169" s="75"/>
      <c r="BN169" s="75"/>
      <c r="BO169" s="75"/>
      <c r="BP169" s="75"/>
      <c r="BQ169" s="75"/>
      <c r="BR169" s="75"/>
      <c r="BS169" s="75"/>
      <c r="BT169" s="75"/>
      <c r="BU169" s="75"/>
      <c r="BV169" s="75"/>
      <c r="BW169" s="75"/>
      <c r="BX169" s="75"/>
      <c r="BY169" s="75"/>
      <c r="BZ169" s="76"/>
      <c r="CA169" s="76"/>
      <c r="CB169" s="76"/>
      <c r="CC169" s="76"/>
      <c r="CD169" s="76"/>
      <c r="CE169" s="76"/>
      <c r="CF169" s="76"/>
    </row>
    <row r="170" spans="9:84" s="74" customFormat="1" ht="12.75" hidden="1"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BI170" s="75"/>
      <c r="BJ170" s="75"/>
      <c r="BK170" s="75"/>
      <c r="BL170" s="75"/>
      <c r="BM170" s="75"/>
      <c r="BN170" s="75"/>
      <c r="BO170" s="75"/>
      <c r="BP170" s="75"/>
      <c r="BQ170" s="75"/>
      <c r="BR170" s="75"/>
      <c r="BS170" s="75"/>
      <c r="BT170" s="75"/>
      <c r="BU170" s="75"/>
      <c r="BV170" s="75"/>
      <c r="BW170" s="75"/>
      <c r="BX170" s="75"/>
      <c r="BY170" s="75"/>
      <c r="BZ170" s="76"/>
      <c r="CA170" s="76"/>
      <c r="CB170" s="76"/>
      <c r="CC170" s="76"/>
      <c r="CD170" s="76"/>
      <c r="CE170" s="76"/>
      <c r="CF170" s="76"/>
    </row>
    <row r="171" spans="9:84" s="74" customFormat="1" ht="12.75" hidden="1"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BI171" s="75"/>
      <c r="BJ171" s="75"/>
      <c r="BK171" s="75"/>
      <c r="BL171" s="75"/>
      <c r="BM171" s="75"/>
      <c r="BN171" s="75"/>
      <c r="BO171" s="75"/>
      <c r="BP171" s="75"/>
      <c r="BQ171" s="75"/>
      <c r="BR171" s="75"/>
      <c r="BS171" s="75"/>
      <c r="BT171" s="75"/>
      <c r="BU171" s="75"/>
      <c r="BV171" s="75"/>
      <c r="BW171" s="75"/>
      <c r="BX171" s="75"/>
      <c r="BY171" s="75"/>
      <c r="BZ171" s="76"/>
      <c r="CA171" s="76"/>
      <c r="CB171" s="76"/>
      <c r="CC171" s="76"/>
      <c r="CD171" s="76"/>
      <c r="CE171" s="76"/>
      <c r="CF171" s="76"/>
    </row>
    <row r="172" spans="9:84" s="74" customFormat="1" ht="12.75" hidden="1"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BI172" s="75"/>
      <c r="BJ172" s="75"/>
      <c r="BK172" s="75"/>
      <c r="BL172" s="75"/>
      <c r="BM172" s="75"/>
      <c r="BN172" s="75"/>
      <c r="BO172" s="75"/>
      <c r="BP172" s="75"/>
      <c r="BQ172" s="75"/>
      <c r="BR172" s="75"/>
      <c r="BS172" s="75"/>
      <c r="BT172" s="75"/>
      <c r="BU172" s="75"/>
      <c r="BV172" s="75"/>
      <c r="BW172" s="75"/>
      <c r="BX172" s="75"/>
      <c r="BY172" s="75"/>
      <c r="BZ172" s="76"/>
      <c r="CA172" s="76"/>
      <c r="CB172" s="76"/>
      <c r="CC172" s="76"/>
      <c r="CD172" s="76"/>
      <c r="CE172" s="76"/>
      <c r="CF172" s="76"/>
    </row>
    <row r="173" spans="9:84" s="74" customFormat="1" ht="12.75" hidden="1"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BI173" s="75"/>
      <c r="BJ173" s="75"/>
      <c r="BK173" s="75"/>
      <c r="BL173" s="75"/>
      <c r="BM173" s="75"/>
      <c r="BN173" s="75"/>
      <c r="BO173" s="75"/>
      <c r="BP173" s="75"/>
      <c r="BQ173" s="75"/>
      <c r="BR173" s="75"/>
      <c r="BS173" s="75"/>
      <c r="BT173" s="75"/>
      <c r="BU173" s="75"/>
      <c r="BV173" s="75"/>
      <c r="BW173" s="75"/>
      <c r="BX173" s="75"/>
      <c r="BY173" s="75"/>
      <c r="BZ173" s="76"/>
      <c r="CA173" s="76"/>
      <c r="CB173" s="76"/>
      <c r="CC173" s="76"/>
      <c r="CD173" s="76"/>
      <c r="CE173" s="76"/>
      <c r="CF173" s="76"/>
    </row>
    <row r="174" spans="9:84" s="74" customFormat="1" ht="12.75" hidden="1"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BI174" s="75"/>
      <c r="BJ174" s="75"/>
      <c r="BK174" s="75"/>
      <c r="BL174" s="75"/>
      <c r="BM174" s="75"/>
      <c r="BN174" s="75"/>
      <c r="BO174" s="75"/>
      <c r="BP174" s="75"/>
      <c r="BQ174" s="75"/>
      <c r="BR174" s="75"/>
      <c r="BS174" s="75"/>
      <c r="BT174" s="75"/>
      <c r="BU174" s="75"/>
      <c r="BV174" s="75"/>
      <c r="BW174" s="75"/>
      <c r="BX174" s="75"/>
      <c r="BY174" s="75"/>
      <c r="BZ174" s="76"/>
      <c r="CA174" s="76"/>
      <c r="CB174" s="76"/>
      <c r="CC174" s="76"/>
      <c r="CD174" s="76"/>
      <c r="CE174" s="76"/>
      <c r="CF174" s="76"/>
    </row>
    <row r="175" spans="9:84" s="74" customFormat="1" ht="12.75" hidden="1"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BI175" s="75"/>
      <c r="BJ175" s="75"/>
      <c r="BK175" s="75"/>
      <c r="BL175" s="75"/>
      <c r="BM175" s="75"/>
      <c r="BN175" s="75"/>
      <c r="BO175" s="75"/>
      <c r="BP175" s="75"/>
      <c r="BQ175" s="75"/>
      <c r="BR175" s="75"/>
      <c r="BS175" s="75"/>
      <c r="BT175" s="75"/>
      <c r="BU175" s="75"/>
      <c r="BV175" s="75"/>
      <c r="BW175" s="75"/>
      <c r="BX175" s="75"/>
      <c r="BY175" s="75"/>
      <c r="BZ175" s="76"/>
      <c r="CA175" s="76"/>
      <c r="CB175" s="76"/>
      <c r="CC175" s="76"/>
      <c r="CD175" s="76"/>
      <c r="CE175" s="76"/>
      <c r="CF175" s="76"/>
    </row>
    <row r="176" spans="9:84" s="74" customFormat="1" ht="12.75" hidden="1"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BI176" s="75"/>
      <c r="BJ176" s="75"/>
      <c r="BK176" s="75"/>
      <c r="BL176" s="75"/>
      <c r="BM176" s="75"/>
      <c r="BN176" s="75"/>
      <c r="BO176" s="75"/>
      <c r="BP176" s="75"/>
      <c r="BQ176" s="75"/>
      <c r="BR176" s="75"/>
      <c r="BS176" s="75"/>
      <c r="BT176" s="75"/>
      <c r="BU176" s="75"/>
      <c r="BV176" s="75"/>
      <c r="BW176" s="75"/>
      <c r="BX176" s="75"/>
      <c r="BY176" s="75"/>
      <c r="BZ176" s="76"/>
      <c r="CA176" s="76"/>
      <c r="CB176" s="76"/>
      <c r="CC176" s="76"/>
      <c r="CD176" s="76"/>
      <c r="CE176" s="76"/>
      <c r="CF176" s="76"/>
    </row>
    <row r="177" spans="9:84" s="74" customFormat="1" ht="12.75" hidden="1"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BI177" s="75"/>
      <c r="BJ177" s="75"/>
      <c r="BK177" s="75"/>
      <c r="BL177" s="75"/>
      <c r="BM177" s="75"/>
      <c r="BN177" s="75"/>
      <c r="BO177" s="75"/>
      <c r="BP177" s="75"/>
      <c r="BQ177" s="75"/>
      <c r="BR177" s="75"/>
      <c r="BS177" s="75"/>
      <c r="BT177" s="75"/>
      <c r="BU177" s="75"/>
      <c r="BV177" s="75"/>
      <c r="BW177" s="75"/>
      <c r="BX177" s="75"/>
      <c r="BY177" s="75"/>
      <c r="BZ177" s="76"/>
      <c r="CA177" s="76"/>
      <c r="CB177" s="76"/>
      <c r="CC177" s="76"/>
      <c r="CD177" s="76"/>
      <c r="CE177" s="76"/>
      <c r="CF177" s="76"/>
    </row>
    <row r="178" spans="9:84" s="74" customFormat="1" ht="12.75" hidden="1"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BI178" s="75"/>
      <c r="BJ178" s="75"/>
      <c r="BK178" s="75"/>
      <c r="BL178" s="75"/>
      <c r="BM178" s="75"/>
      <c r="BN178" s="75"/>
      <c r="BO178" s="75"/>
      <c r="BP178" s="75"/>
      <c r="BQ178" s="75"/>
      <c r="BR178" s="75"/>
      <c r="BS178" s="75"/>
      <c r="BT178" s="75"/>
      <c r="BU178" s="75"/>
      <c r="BV178" s="75"/>
      <c r="BW178" s="75"/>
      <c r="BX178" s="75"/>
      <c r="BY178" s="75"/>
      <c r="BZ178" s="76"/>
      <c r="CA178" s="76"/>
      <c r="CB178" s="76"/>
      <c r="CC178" s="76"/>
      <c r="CD178" s="76"/>
      <c r="CE178" s="76"/>
      <c r="CF178" s="76"/>
    </row>
    <row r="179" spans="9:84" s="74" customFormat="1" ht="12.75" hidden="1"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BI179" s="75"/>
      <c r="BJ179" s="75"/>
      <c r="BK179" s="75"/>
      <c r="BL179" s="75"/>
      <c r="BM179" s="75"/>
      <c r="BN179" s="75"/>
      <c r="BO179" s="75"/>
      <c r="BP179" s="75"/>
      <c r="BQ179" s="75"/>
      <c r="BR179" s="75"/>
      <c r="BS179" s="75"/>
      <c r="BT179" s="75"/>
      <c r="BU179" s="75"/>
      <c r="BV179" s="75"/>
      <c r="BW179" s="75"/>
      <c r="BX179" s="75"/>
      <c r="BY179" s="75"/>
      <c r="BZ179" s="76"/>
      <c r="CA179" s="76"/>
      <c r="CB179" s="76"/>
      <c r="CC179" s="76"/>
      <c r="CD179" s="76"/>
      <c r="CE179" s="76"/>
      <c r="CF179" s="76"/>
    </row>
    <row r="180" spans="9:84" s="74" customFormat="1" ht="12.75" hidden="1"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BI180" s="75"/>
      <c r="BJ180" s="75"/>
      <c r="BK180" s="75"/>
      <c r="BL180" s="75"/>
      <c r="BM180" s="75"/>
      <c r="BN180" s="75"/>
      <c r="BO180" s="75"/>
      <c r="BP180" s="75"/>
      <c r="BQ180" s="75"/>
      <c r="BR180" s="75"/>
      <c r="BS180" s="75"/>
      <c r="BT180" s="75"/>
      <c r="BU180" s="75"/>
      <c r="BV180" s="75"/>
      <c r="BW180" s="75"/>
      <c r="BX180" s="75"/>
      <c r="BY180" s="75"/>
      <c r="BZ180" s="76"/>
      <c r="CA180" s="76"/>
      <c r="CB180" s="76"/>
      <c r="CC180" s="76"/>
      <c r="CD180" s="76"/>
      <c r="CE180" s="76"/>
      <c r="CF180" s="76"/>
    </row>
    <row r="181" spans="9:84" s="74" customFormat="1" ht="12.75" hidden="1"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BI181" s="75"/>
      <c r="BJ181" s="75"/>
      <c r="BK181" s="75"/>
      <c r="BL181" s="75"/>
      <c r="BM181" s="75"/>
      <c r="BN181" s="75"/>
      <c r="BO181" s="75"/>
      <c r="BP181" s="75"/>
      <c r="BQ181" s="75"/>
      <c r="BR181" s="75"/>
      <c r="BS181" s="75"/>
      <c r="BT181" s="75"/>
      <c r="BU181" s="75"/>
      <c r="BV181" s="75"/>
      <c r="BW181" s="75"/>
      <c r="BX181" s="75"/>
      <c r="BY181" s="75"/>
      <c r="BZ181" s="76"/>
      <c r="CA181" s="76"/>
      <c r="CB181" s="76"/>
      <c r="CC181" s="76"/>
      <c r="CD181" s="76"/>
      <c r="CE181" s="76"/>
      <c r="CF181" s="76"/>
    </row>
    <row r="182" spans="9:84" s="74" customFormat="1" ht="12.75" hidden="1"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BI182" s="75"/>
      <c r="BJ182" s="75"/>
      <c r="BK182" s="75"/>
      <c r="BL182" s="75"/>
      <c r="BM182" s="75"/>
      <c r="BN182" s="75"/>
      <c r="BO182" s="75"/>
      <c r="BP182" s="75"/>
      <c r="BQ182" s="75"/>
      <c r="BR182" s="75"/>
      <c r="BS182" s="75"/>
      <c r="BT182" s="75"/>
      <c r="BU182" s="75"/>
      <c r="BV182" s="75"/>
      <c r="BW182" s="75"/>
      <c r="BX182" s="75"/>
      <c r="BY182" s="75"/>
      <c r="BZ182" s="76"/>
      <c r="CA182" s="76"/>
      <c r="CB182" s="76"/>
      <c r="CC182" s="76"/>
      <c r="CD182" s="76"/>
      <c r="CE182" s="76"/>
      <c r="CF182" s="76"/>
    </row>
    <row r="183" spans="9:84" s="74" customFormat="1" ht="12.75" hidden="1"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BI183" s="75"/>
      <c r="BJ183" s="75"/>
      <c r="BK183" s="75"/>
      <c r="BL183" s="75"/>
      <c r="BM183" s="75"/>
      <c r="BN183" s="75"/>
      <c r="BO183" s="75"/>
      <c r="BP183" s="75"/>
      <c r="BQ183" s="75"/>
      <c r="BR183" s="75"/>
      <c r="BS183" s="75"/>
      <c r="BT183" s="75"/>
      <c r="BU183" s="75"/>
      <c r="BV183" s="75"/>
      <c r="BW183" s="75"/>
      <c r="BX183" s="75"/>
      <c r="BY183" s="75"/>
      <c r="BZ183" s="76"/>
      <c r="CA183" s="76"/>
      <c r="CB183" s="76"/>
      <c r="CC183" s="76"/>
      <c r="CD183" s="76"/>
      <c r="CE183" s="76"/>
      <c r="CF183" s="76"/>
    </row>
    <row r="184" spans="9:84" s="74" customFormat="1" ht="12.75" hidden="1"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BI184" s="75"/>
      <c r="BJ184" s="75"/>
      <c r="BK184" s="75"/>
      <c r="BL184" s="75"/>
      <c r="BM184" s="75"/>
      <c r="BN184" s="75"/>
      <c r="BO184" s="75"/>
      <c r="BP184" s="75"/>
      <c r="BQ184" s="75"/>
      <c r="BR184" s="75"/>
      <c r="BS184" s="75"/>
      <c r="BT184" s="75"/>
      <c r="BU184" s="75"/>
      <c r="BV184" s="75"/>
      <c r="BW184" s="75"/>
      <c r="BX184" s="75"/>
      <c r="BY184" s="75"/>
      <c r="BZ184" s="76"/>
      <c r="CA184" s="76"/>
      <c r="CB184" s="76"/>
      <c r="CC184" s="76"/>
      <c r="CD184" s="76"/>
      <c r="CE184" s="76"/>
      <c r="CF184" s="76"/>
    </row>
    <row r="185" spans="9:84" s="74" customFormat="1" ht="12.75" hidden="1"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BI185" s="75"/>
      <c r="BJ185" s="75"/>
      <c r="BK185" s="75"/>
      <c r="BL185" s="75"/>
      <c r="BM185" s="75"/>
      <c r="BN185" s="75"/>
      <c r="BO185" s="75"/>
      <c r="BP185" s="75"/>
      <c r="BQ185" s="75"/>
      <c r="BR185" s="75"/>
      <c r="BS185" s="75"/>
      <c r="BT185" s="75"/>
      <c r="BU185" s="75"/>
      <c r="BV185" s="75"/>
      <c r="BW185" s="75"/>
      <c r="BX185" s="75"/>
      <c r="BY185" s="75"/>
      <c r="BZ185" s="76"/>
      <c r="CA185" s="76"/>
      <c r="CB185" s="76"/>
      <c r="CC185" s="76"/>
      <c r="CD185" s="76"/>
      <c r="CE185" s="76"/>
      <c r="CF185" s="76"/>
    </row>
    <row r="186" spans="9:84" s="74" customFormat="1" ht="12.75" hidden="1"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BI186" s="75"/>
      <c r="BJ186" s="75"/>
      <c r="BK186" s="75"/>
      <c r="BL186" s="75"/>
      <c r="BM186" s="75"/>
      <c r="BN186" s="75"/>
      <c r="BO186" s="75"/>
      <c r="BP186" s="75"/>
      <c r="BQ186" s="75"/>
      <c r="BR186" s="75"/>
      <c r="BS186" s="75"/>
      <c r="BT186" s="75"/>
      <c r="BU186" s="75"/>
      <c r="BV186" s="75"/>
      <c r="BW186" s="75"/>
      <c r="BX186" s="75"/>
      <c r="BY186" s="75"/>
      <c r="BZ186" s="76"/>
      <c r="CA186" s="76"/>
      <c r="CB186" s="76"/>
      <c r="CC186" s="76"/>
      <c r="CD186" s="76"/>
      <c r="CE186" s="76"/>
      <c r="CF186" s="76"/>
    </row>
    <row r="187" spans="9:84" s="74" customFormat="1" ht="12.75" hidden="1"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BI187" s="75"/>
      <c r="BJ187" s="75"/>
      <c r="BK187" s="75"/>
      <c r="BL187" s="75"/>
      <c r="BM187" s="75"/>
      <c r="BN187" s="75"/>
      <c r="BO187" s="75"/>
      <c r="BP187" s="75"/>
      <c r="BQ187" s="75"/>
      <c r="BR187" s="75"/>
      <c r="BS187" s="75"/>
      <c r="BT187" s="75"/>
      <c r="BU187" s="75"/>
      <c r="BV187" s="75"/>
      <c r="BW187" s="75"/>
      <c r="BX187" s="75"/>
      <c r="BY187" s="75"/>
      <c r="BZ187" s="76"/>
      <c r="CA187" s="76"/>
      <c r="CB187" s="76"/>
      <c r="CC187" s="76"/>
      <c r="CD187" s="76"/>
      <c r="CE187" s="76"/>
      <c r="CF187" s="76"/>
    </row>
    <row r="188" spans="9:84" s="74" customFormat="1" ht="12.75" hidden="1"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BI188" s="75"/>
      <c r="BJ188" s="75"/>
      <c r="BK188" s="75"/>
      <c r="BL188" s="75"/>
      <c r="BM188" s="75"/>
      <c r="BN188" s="75"/>
      <c r="BO188" s="75"/>
      <c r="BP188" s="75"/>
      <c r="BQ188" s="75"/>
      <c r="BR188" s="75"/>
      <c r="BS188" s="75"/>
      <c r="BT188" s="75"/>
      <c r="BU188" s="75"/>
      <c r="BV188" s="75"/>
      <c r="BW188" s="75"/>
      <c r="BX188" s="75"/>
      <c r="BY188" s="75"/>
      <c r="BZ188" s="76"/>
      <c r="CA188" s="76"/>
      <c r="CB188" s="76"/>
      <c r="CC188" s="76"/>
      <c r="CD188" s="76"/>
      <c r="CE188" s="76"/>
      <c r="CF188" s="76"/>
    </row>
    <row r="189" spans="9:84" s="74" customFormat="1" ht="12.75" hidden="1"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BI189" s="75"/>
      <c r="BJ189" s="75"/>
      <c r="BK189" s="75"/>
      <c r="BL189" s="75"/>
      <c r="BM189" s="75"/>
      <c r="BN189" s="75"/>
      <c r="BO189" s="75"/>
      <c r="BP189" s="75"/>
      <c r="BQ189" s="75"/>
      <c r="BR189" s="75"/>
      <c r="BS189" s="75"/>
      <c r="BT189" s="75"/>
      <c r="BU189" s="75"/>
      <c r="BV189" s="75"/>
      <c r="BW189" s="75"/>
      <c r="BX189" s="75"/>
      <c r="BY189" s="75"/>
      <c r="BZ189" s="76"/>
      <c r="CA189" s="76"/>
      <c r="CB189" s="76"/>
      <c r="CC189" s="76"/>
      <c r="CD189" s="76"/>
      <c r="CE189" s="76"/>
      <c r="CF189" s="76"/>
    </row>
    <row r="190" spans="9:84" s="74" customFormat="1" ht="12.75" hidden="1"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BI190" s="75"/>
      <c r="BJ190" s="75"/>
      <c r="BK190" s="75"/>
      <c r="BL190" s="75"/>
      <c r="BM190" s="75"/>
      <c r="BN190" s="75"/>
      <c r="BO190" s="75"/>
      <c r="BP190" s="75"/>
      <c r="BQ190" s="75"/>
      <c r="BR190" s="75"/>
      <c r="BS190" s="75"/>
      <c r="BT190" s="75"/>
      <c r="BU190" s="75"/>
      <c r="BV190" s="75"/>
      <c r="BW190" s="75"/>
      <c r="BX190" s="75"/>
      <c r="BY190" s="75"/>
      <c r="BZ190" s="76"/>
      <c r="CA190" s="76"/>
      <c r="CB190" s="76"/>
      <c r="CC190" s="76"/>
      <c r="CD190" s="76"/>
      <c r="CE190" s="76"/>
      <c r="CF190" s="76"/>
    </row>
    <row r="191" spans="9:84" s="74" customFormat="1" ht="12.75" hidden="1"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BI191" s="75"/>
      <c r="BJ191" s="75"/>
      <c r="BK191" s="75"/>
      <c r="BL191" s="75"/>
      <c r="BM191" s="75"/>
      <c r="BN191" s="75"/>
      <c r="BO191" s="75"/>
      <c r="BP191" s="75"/>
      <c r="BQ191" s="75"/>
      <c r="BR191" s="75"/>
      <c r="BS191" s="75"/>
      <c r="BT191" s="75"/>
      <c r="BU191" s="75"/>
      <c r="BV191" s="75"/>
      <c r="BW191" s="75"/>
      <c r="BX191" s="75"/>
      <c r="BY191" s="75"/>
      <c r="BZ191" s="76"/>
      <c r="CA191" s="76"/>
      <c r="CB191" s="76"/>
      <c r="CC191" s="76"/>
      <c r="CD191" s="76"/>
      <c r="CE191" s="76"/>
      <c r="CF191" s="76"/>
    </row>
    <row r="192" spans="9:84" s="74" customFormat="1" ht="12.75" hidden="1"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BI192" s="75"/>
      <c r="BJ192" s="75"/>
      <c r="BK192" s="75"/>
      <c r="BL192" s="75"/>
      <c r="BM192" s="75"/>
      <c r="BN192" s="75"/>
      <c r="BO192" s="75"/>
      <c r="BP192" s="75"/>
      <c r="BQ192" s="75"/>
      <c r="BR192" s="75"/>
      <c r="BS192" s="75"/>
      <c r="BT192" s="75"/>
      <c r="BU192" s="75"/>
      <c r="BV192" s="75"/>
      <c r="BW192" s="75"/>
      <c r="BX192" s="75"/>
      <c r="BY192" s="75"/>
      <c r="BZ192" s="76"/>
      <c r="CA192" s="76"/>
      <c r="CB192" s="76"/>
      <c r="CC192" s="76"/>
      <c r="CD192" s="76"/>
      <c r="CE192" s="76"/>
      <c r="CF192" s="76"/>
    </row>
    <row r="193" spans="9:84" s="74" customFormat="1" ht="12.75" hidden="1"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BI193" s="75"/>
      <c r="BJ193" s="75"/>
      <c r="BK193" s="75"/>
      <c r="BL193" s="75"/>
      <c r="BM193" s="75"/>
      <c r="BN193" s="75"/>
      <c r="BO193" s="75"/>
      <c r="BP193" s="75"/>
      <c r="BQ193" s="75"/>
      <c r="BR193" s="75"/>
      <c r="BS193" s="75"/>
      <c r="BT193" s="75"/>
      <c r="BU193" s="75"/>
      <c r="BV193" s="75"/>
      <c r="BW193" s="75"/>
      <c r="BX193" s="75"/>
      <c r="BY193" s="75"/>
      <c r="BZ193" s="76"/>
      <c r="CA193" s="76"/>
      <c r="CB193" s="76"/>
      <c r="CC193" s="76"/>
      <c r="CD193" s="76"/>
      <c r="CE193" s="76"/>
      <c r="CF193" s="76"/>
    </row>
    <row r="194" spans="9:84" s="74" customFormat="1" ht="12.75" hidden="1"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BI194" s="75"/>
      <c r="BJ194" s="75"/>
      <c r="BK194" s="75"/>
      <c r="BL194" s="75"/>
      <c r="BM194" s="75"/>
      <c r="BN194" s="75"/>
      <c r="BO194" s="75"/>
      <c r="BP194" s="75"/>
      <c r="BQ194" s="75"/>
      <c r="BR194" s="75"/>
      <c r="BS194" s="75"/>
      <c r="BT194" s="75"/>
      <c r="BU194" s="75"/>
      <c r="BV194" s="75"/>
      <c r="BW194" s="75"/>
      <c r="BX194" s="75"/>
      <c r="BY194" s="75"/>
      <c r="BZ194" s="76"/>
      <c r="CA194" s="76"/>
      <c r="CB194" s="76"/>
      <c r="CC194" s="76"/>
      <c r="CD194" s="76"/>
      <c r="CE194" s="76"/>
      <c r="CF194" s="76"/>
    </row>
    <row r="195" spans="9:84" s="74" customFormat="1" ht="12.75" hidden="1"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BI195" s="75"/>
      <c r="BJ195" s="75"/>
      <c r="BK195" s="75"/>
      <c r="BL195" s="75"/>
      <c r="BM195" s="75"/>
      <c r="BN195" s="75"/>
      <c r="BO195" s="75"/>
      <c r="BP195" s="75"/>
      <c r="BQ195" s="75"/>
      <c r="BR195" s="75"/>
      <c r="BS195" s="75"/>
      <c r="BT195" s="75"/>
      <c r="BU195" s="75"/>
      <c r="BV195" s="75"/>
      <c r="BW195" s="75"/>
      <c r="BX195" s="75"/>
      <c r="BY195" s="75"/>
      <c r="BZ195" s="76"/>
      <c r="CA195" s="76"/>
      <c r="CB195" s="76"/>
      <c r="CC195" s="76"/>
      <c r="CD195" s="76"/>
      <c r="CE195" s="76"/>
      <c r="CF195" s="76"/>
    </row>
    <row r="196" spans="9:84" s="74" customFormat="1" ht="12.75" hidden="1"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BI196" s="75"/>
      <c r="BJ196" s="75"/>
      <c r="BK196" s="75"/>
      <c r="BL196" s="75"/>
      <c r="BM196" s="75"/>
      <c r="BN196" s="75"/>
      <c r="BO196" s="75"/>
      <c r="BP196" s="75"/>
      <c r="BQ196" s="75"/>
      <c r="BR196" s="75"/>
      <c r="BS196" s="75"/>
      <c r="BT196" s="75"/>
      <c r="BU196" s="75"/>
      <c r="BV196" s="75"/>
      <c r="BW196" s="75"/>
      <c r="BX196" s="75"/>
      <c r="BY196" s="75"/>
      <c r="BZ196" s="76"/>
      <c r="CA196" s="76"/>
      <c r="CB196" s="76"/>
      <c r="CC196" s="76"/>
      <c r="CD196" s="76"/>
      <c r="CE196" s="76"/>
      <c r="CF196" s="76"/>
    </row>
    <row r="197" spans="9:84" s="74" customFormat="1" ht="12.75" hidden="1"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BI197" s="75"/>
      <c r="BJ197" s="75"/>
      <c r="BK197" s="75"/>
      <c r="BL197" s="75"/>
      <c r="BM197" s="75"/>
      <c r="BN197" s="75"/>
      <c r="BO197" s="75"/>
      <c r="BP197" s="75"/>
      <c r="BQ197" s="75"/>
      <c r="BR197" s="75"/>
      <c r="BS197" s="75"/>
      <c r="BT197" s="75"/>
      <c r="BU197" s="75"/>
      <c r="BV197" s="75"/>
      <c r="BW197" s="75"/>
      <c r="BX197" s="75"/>
      <c r="BY197" s="75"/>
      <c r="BZ197" s="76"/>
      <c r="CA197" s="76"/>
      <c r="CB197" s="76"/>
      <c r="CC197" s="76"/>
      <c r="CD197" s="76"/>
      <c r="CE197" s="76"/>
      <c r="CF197" s="76"/>
    </row>
    <row r="198" spans="9:84" s="74" customFormat="1" ht="12.75" hidden="1"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BI198" s="75"/>
      <c r="BJ198" s="75"/>
      <c r="BK198" s="75"/>
      <c r="BL198" s="75"/>
      <c r="BM198" s="75"/>
      <c r="BN198" s="75"/>
      <c r="BO198" s="75"/>
      <c r="BP198" s="75"/>
      <c r="BQ198" s="75"/>
      <c r="BR198" s="75"/>
      <c r="BS198" s="75"/>
      <c r="BT198" s="75"/>
      <c r="BU198" s="75"/>
      <c r="BV198" s="75"/>
      <c r="BW198" s="75"/>
      <c r="BX198" s="75"/>
      <c r="BY198" s="75"/>
      <c r="BZ198" s="76"/>
      <c r="CA198" s="76"/>
      <c r="CB198" s="76"/>
      <c r="CC198" s="76"/>
      <c r="CD198" s="76"/>
      <c r="CE198" s="76"/>
      <c r="CF198" s="76"/>
    </row>
    <row r="199" spans="9:84" s="74" customFormat="1" ht="12.75" hidden="1"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BI199" s="75"/>
      <c r="BJ199" s="75"/>
      <c r="BK199" s="75"/>
      <c r="BL199" s="75"/>
      <c r="BM199" s="75"/>
      <c r="BN199" s="75"/>
      <c r="BO199" s="75"/>
      <c r="BP199" s="75"/>
      <c r="BQ199" s="75"/>
      <c r="BR199" s="75"/>
      <c r="BS199" s="75"/>
      <c r="BT199" s="75"/>
      <c r="BU199" s="75"/>
      <c r="BV199" s="75"/>
      <c r="BW199" s="75"/>
      <c r="BX199" s="75"/>
      <c r="BY199" s="75"/>
      <c r="BZ199" s="76"/>
      <c r="CA199" s="76"/>
      <c r="CB199" s="76"/>
      <c r="CC199" s="76"/>
      <c r="CD199" s="76"/>
      <c r="CE199" s="76"/>
      <c r="CF199" s="76"/>
    </row>
    <row r="200" spans="9:84" s="74" customFormat="1" ht="12.75" hidden="1"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BI200" s="75"/>
      <c r="BJ200" s="75"/>
      <c r="BK200" s="75"/>
      <c r="BL200" s="75"/>
      <c r="BM200" s="75"/>
      <c r="BN200" s="75"/>
      <c r="BO200" s="75"/>
      <c r="BP200" s="75"/>
      <c r="BQ200" s="75"/>
      <c r="BR200" s="75"/>
      <c r="BS200" s="75"/>
      <c r="BT200" s="75"/>
      <c r="BU200" s="75"/>
      <c r="BV200" s="75"/>
      <c r="BW200" s="75"/>
      <c r="BX200" s="75"/>
      <c r="BY200" s="75"/>
      <c r="BZ200" s="76"/>
      <c r="CA200" s="76"/>
      <c r="CB200" s="76"/>
      <c r="CC200" s="76"/>
      <c r="CD200" s="76"/>
      <c r="CE200" s="76"/>
      <c r="CF200" s="76"/>
    </row>
    <row r="201" spans="9:84" s="74" customFormat="1" ht="12.75" hidden="1"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BI201" s="75"/>
      <c r="BJ201" s="75"/>
      <c r="BK201" s="75"/>
      <c r="BL201" s="75"/>
      <c r="BM201" s="75"/>
      <c r="BN201" s="75"/>
      <c r="BO201" s="75"/>
      <c r="BP201" s="75"/>
      <c r="BQ201" s="75"/>
      <c r="BR201" s="75"/>
      <c r="BS201" s="75"/>
      <c r="BT201" s="75"/>
      <c r="BU201" s="75"/>
      <c r="BV201" s="75"/>
      <c r="BW201" s="75"/>
      <c r="BX201" s="75"/>
      <c r="BY201" s="75"/>
      <c r="BZ201" s="76"/>
      <c r="CA201" s="76"/>
      <c r="CB201" s="76"/>
      <c r="CC201" s="76"/>
      <c r="CD201" s="76"/>
      <c r="CE201" s="76"/>
      <c r="CF201" s="76"/>
    </row>
    <row r="202" spans="9:84" s="74" customFormat="1" ht="12.75" hidden="1"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BI202" s="75"/>
      <c r="BJ202" s="75"/>
      <c r="BK202" s="75"/>
      <c r="BL202" s="75"/>
      <c r="BM202" s="75"/>
      <c r="BN202" s="75"/>
      <c r="BO202" s="75"/>
      <c r="BP202" s="75"/>
      <c r="BQ202" s="75"/>
      <c r="BR202" s="75"/>
      <c r="BS202" s="75"/>
      <c r="BT202" s="75"/>
      <c r="BU202" s="75"/>
      <c r="BV202" s="75"/>
      <c r="BW202" s="75"/>
      <c r="BX202" s="75"/>
      <c r="BY202" s="75"/>
      <c r="BZ202" s="76"/>
      <c r="CA202" s="76"/>
      <c r="CB202" s="76"/>
      <c r="CC202" s="76"/>
      <c r="CD202" s="76"/>
      <c r="CE202" s="76"/>
      <c r="CF202" s="76"/>
    </row>
    <row r="203" spans="9:84" s="74" customFormat="1" ht="12.75" hidden="1"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BI203" s="75"/>
      <c r="BJ203" s="75"/>
      <c r="BK203" s="75"/>
      <c r="BL203" s="75"/>
      <c r="BM203" s="75"/>
      <c r="BN203" s="75"/>
      <c r="BO203" s="75"/>
      <c r="BP203" s="75"/>
      <c r="BQ203" s="75"/>
      <c r="BR203" s="75"/>
      <c r="BS203" s="75"/>
      <c r="BT203" s="75"/>
      <c r="BU203" s="75"/>
      <c r="BV203" s="75"/>
      <c r="BW203" s="75"/>
      <c r="BX203" s="75"/>
      <c r="BY203" s="75"/>
      <c r="BZ203" s="76"/>
      <c r="CA203" s="76"/>
      <c r="CB203" s="76"/>
      <c r="CC203" s="76"/>
      <c r="CD203" s="76"/>
      <c r="CE203" s="76"/>
      <c r="CF203" s="76"/>
    </row>
    <row r="204" spans="9:84" s="74" customFormat="1" ht="12.75" hidden="1"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BI204" s="75"/>
      <c r="BJ204" s="75"/>
      <c r="BK204" s="75"/>
      <c r="BL204" s="75"/>
      <c r="BM204" s="75"/>
      <c r="BN204" s="75"/>
      <c r="BO204" s="75"/>
      <c r="BP204" s="75"/>
      <c r="BQ204" s="75"/>
      <c r="BR204" s="75"/>
      <c r="BS204" s="75"/>
      <c r="BT204" s="75"/>
      <c r="BU204" s="75"/>
      <c r="BV204" s="75"/>
      <c r="BW204" s="75"/>
      <c r="BX204" s="75"/>
      <c r="BY204" s="75"/>
      <c r="BZ204" s="76"/>
      <c r="CA204" s="76"/>
      <c r="CB204" s="76"/>
      <c r="CC204" s="76"/>
      <c r="CD204" s="76"/>
      <c r="CE204" s="76"/>
      <c r="CF204" s="76"/>
    </row>
    <row r="205" spans="9:84" s="74" customFormat="1" ht="12.75" hidden="1"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BI205" s="75"/>
      <c r="BJ205" s="75"/>
      <c r="BK205" s="75"/>
      <c r="BL205" s="75"/>
      <c r="BM205" s="75"/>
      <c r="BN205" s="75"/>
      <c r="BO205" s="75"/>
      <c r="BP205" s="75"/>
      <c r="BQ205" s="75"/>
      <c r="BR205" s="75"/>
      <c r="BS205" s="75"/>
      <c r="BT205" s="75"/>
      <c r="BU205" s="75"/>
      <c r="BV205" s="75"/>
      <c r="BW205" s="75"/>
      <c r="BX205" s="75"/>
      <c r="BY205" s="75"/>
      <c r="BZ205" s="76"/>
      <c r="CA205" s="76"/>
      <c r="CB205" s="76"/>
      <c r="CC205" s="76"/>
      <c r="CD205" s="76"/>
      <c r="CE205" s="76"/>
      <c r="CF205" s="76"/>
    </row>
    <row r="206" spans="9:84" s="74" customFormat="1" ht="12.75" hidden="1"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BI206" s="75"/>
      <c r="BJ206" s="75"/>
      <c r="BK206" s="75"/>
      <c r="BL206" s="75"/>
      <c r="BM206" s="75"/>
      <c r="BN206" s="75"/>
      <c r="BO206" s="75"/>
      <c r="BP206" s="75"/>
      <c r="BQ206" s="75"/>
      <c r="BR206" s="75"/>
      <c r="BS206" s="75"/>
      <c r="BT206" s="75"/>
      <c r="BU206" s="75"/>
      <c r="BV206" s="75"/>
      <c r="BW206" s="75"/>
      <c r="BX206" s="75"/>
      <c r="BY206" s="75"/>
      <c r="BZ206" s="76"/>
      <c r="CA206" s="76"/>
      <c r="CB206" s="76"/>
      <c r="CC206" s="76"/>
      <c r="CD206" s="76"/>
      <c r="CE206" s="76"/>
      <c r="CF206" s="76"/>
    </row>
    <row r="207" spans="9:84" s="74" customFormat="1" ht="12.75" hidden="1"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BI207" s="75"/>
      <c r="BJ207" s="75"/>
      <c r="BK207" s="75"/>
      <c r="BL207" s="75"/>
      <c r="BM207" s="75"/>
      <c r="BN207" s="75"/>
      <c r="BO207" s="75"/>
      <c r="BP207" s="75"/>
      <c r="BQ207" s="75"/>
      <c r="BR207" s="75"/>
      <c r="BS207" s="75"/>
      <c r="BT207" s="75"/>
      <c r="BU207" s="75"/>
      <c r="BV207" s="75"/>
      <c r="BW207" s="75"/>
      <c r="BX207" s="75"/>
      <c r="BY207" s="75"/>
      <c r="BZ207" s="76"/>
      <c r="CA207" s="76"/>
      <c r="CB207" s="76"/>
      <c r="CC207" s="76"/>
      <c r="CD207" s="76"/>
      <c r="CE207" s="76"/>
      <c r="CF207" s="76"/>
    </row>
    <row r="208" spans="9:84" s="74" customFormat="1" ht="12.75" hidden="1"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BI208" s="75"/>
      <c r="BJ208" s="75"/>
      <c r="BK208" s="75"/>
      <c r="BL208" s="75"/>
      <c r="BM208" s="75"/>
      <c r="BN208" s="75"/>
      <c r="BO208" s="75"/>
      <c r="BP208" s="75"/>
      <c r="BQ208" s="75"/>
      <c r="BR208" s="75"/>
      <c r="BS208" s="75"/>
      <c r="BT208" s="75"/>
      <c r="BU208" s="75"/>
      <c r="BV208" s="75"/>
      <c r="BW208" s="75"/>
      <c r="BX208" s="75"/>
      <c r="BY208" s="75"/>
      <c r="BZ208" s="76"/>
      <c r="CA208" s="76"/>
      <c r="CB208" s="76"/>
      <c r="CC208" s="76"/>
      <c r="CD208" s="76"/>
      <c r="CE208" s="76"/>
      <c r="CF208" s="76"/>
    </row>
    <row r="209" spans="9:84" s="74" customFormat="1" ht="12.75" hidden="1"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BI209" s="75"/>
      <c r="BJ209" s="75"/>
      <c r="BK209" s="75"/>
      <c r="BL209" s="75"/>
      <c r="BM209" s="75"/>
      <c r="BN209" s="75"/>
      <c r="BO209" s="75"/>
      <c r="BP209" s="75"/>
      <c r="BQ209" s="75"/>
      <c r="BR209" s="75"/>
      <c r="BS209" s="75"/>
      <c r="BT209" s="75"/>
      <c r="BU209" s="75"/>
      <c r="BV209" s="75"/>
      <c r="BW209" s="75"/>
      <c r="BX209" s="75"/>
      <c r="BY209" s="75"/>
      <c r="BZ209" s="76"/>
      <c r="CA209" s="76"/>
      <c r="CB209" s="76"/>
      <c r="CC209" s="76"/>
      <c r="CD209" s="76"/>
      <c r="CE209" s="76"/>
      <c r="CF209" s="76"/>
    </row>
    <row r="210" spans="9:84" s="74" customFormat="1" ht="12.75" hidden="1"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BI210" s="75"/>
      <c r="BJ210" s="75"/>
      <c r="BK210" s="75"/>
      <c r="BL210" s="75"/>
      <c r="BM210" s="75"/>
      <c r="BN210" s="75"/>
      <c r="BO210" s="75"/>
      <c r="BP210" s="75"/>
      <c r="BQ210" s="75"/>
      <c r="BR210" s="75"/>
      <c r="BS210" s="75"/>
      <c r="BT210" s="75"/>
      <c r="BU210" s="75"/>
      <c r="BV210" s="75"/>
      <c r="BW210" s="75"/>
      <c r="BX210" s="75"/>
      <c r="BY210" s="75"/>
      <c r="BZ210" s="76"/>
      <c r="CA210" s="76"/>
      <c r="CB210" s="76"/>
      <c r="CC210" s="76"/>
      <c r="CD210" s="76"/>
      <c r="CE210" s="76"/>
      <c r="CF210" s="76"/>
    </row>
    <row r="211" spans="9:84" s="74" customFormat="1" ht="12.75" hidden="1"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BI211" s="75"/>
      <c r="BJ211" s="75"/>
      <c r="BK211" s="75"/>
      <c r="BL211" s="75"/>
      <c r="BM211" s="75"/>
      <c r="BN211" s="75"/>
      <c r="BO211" s="75"/>
      <c r="BP211" s="75"/>
      <c r="BQ211" s="75"/>
      <c r="BR211" s="75"/>
      <c r="BS211" s="75"/>
      <c r="BT211" s="75"/>
      <c r="BU211" s="75"/>
      <c r="BV211" s="75"/>
      <c r="BW211" s="75"/>
      <c r="BX211" s="75"/>
      <c r="BY211" s="75"/>
      <c r="BZ211" s="76"/>
      <c r="CA211" s="76"/>
      <c r="CB211" s="76"/>
      <c r="CC211" s="76"/>
      <c r="CD211" s="76"/>
      <c r="CE211" s="76"/>
      <c r="CF211" s="76"/>
    </row>
    <row r="212" spans="9:84" s="74" customFormat="1" ht="12.75" hidden="1"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BI212" s="75"/>
      <c r="BJ212" s="75"/>
      <c r="BK212" s="75"/>
      <c r="BL212" s="75"/>
      <c r="BM212" s="75"/>
      <c r="BN212" s="75"/>
      <c r="BO212" s="75"/>
      <c r="BP212" s="75"/>
      <c r="BQ212" s="75"/>
      <c r="BR212" s="75"/>
      <c r="BS212" s="75"/>
      <c r="BT212" s="75"/>
      <c r="BU212" s="75"/>
      <c r="BV212" s="75"/>
      <c r="BW212" s="75"/>
      <c r="BX212" s="75"/>
      <c r="BY212" s="75"/>
      <c r="BZ212" s="76"/>
      <c r="CA212" s="76"/>
      <c r="CB212" s="76"/>
      <c r="CC212" s="76"/>
      <c r="CD212" s="76"/>
      <c r="CE212" s="76"/>
      <c r="CF212" s="76"/>
    </row>
    <row r="213" spans="9:84" s="74" customFormat="1" ht="12.75" hidden="1"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BI213" s="75"/>
      <c r="BJ213" s="75"/>
      <c r="BK213" s="75"/>
      <c r="BL213" s="75"/>
      <c r="BM213" s="75"/>
      <c r="BN213" s="75"/>
      <c r="BO213" s="75"/>
      <c r="BP213" s="75"/>
      <c r="BQ213" s="75"/>
      <c r="BR213" s="75"/>
      <c r="BS213" s="75"/>
      <c r="BT213" s="75"/>
      <c r="BU213" s="75"/>
      <c r="BV213" s="75"/>
      <c r="BW213" s="75"/>
      <c r="BX213" s="75"/>
      <c r="BY213" s="75"/>
      <c r="BZ213" s="76"/>
      <c r="CA213" s="76"/>
      <c r="CB213" s="76"/>
      <c r="CC213" s="76"/>
      <c r="CD213" s="76"/>
      <c r="CE213" s="76"/>
      <c r="CF213" s="76"/>
    </row>
    <row r="214" spans="9:84" s="74" customFormat="1" ht="12.75" hidden="1"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BI214" s="75"/>
      <c r="BJ214" s="75"/>
      <c r="BK214" s="75"/>
      <c r="BL214" s="75"/>
      <c r="BM214" s="75"/>
      <c r="BN214" s="75"/>
      <c r="BO214" s="75"/>
      <c r="BP214" s="75"/>
      <c r="BQ214" s="75"/>
      <c r="BR214" s="75"/>
      <c r="BS214" s="75"/>
      <c r="BT214" s="75"/>
      <c r="BU214" s="75"/>
      <c r="BV214" s="75"/>
      <c r="BW214" s="75"/>
      <c r="BX214" s="75"/>
      <c r="BY214" s="75"/>
      <c r="BZ214" s="76"/>
      <c r="CA214" s="76"/>
      <c r="CB214" s="76"/>
      <c r="CC214" s="76"/>
      <c r="CD214" s="76"/>
      <c r="CE214" s="76"/>
      <c r="CF214" s="76"/>
    </row>
    <row r="215" spans="9:84" s="74" customFormat="1" ht="12.75" hidden="1"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BI215" s="75"/>
      <c r="BJ215" s="75"/>
      <c r="BK215" s="75"/>
      <c r="BL215" s="75"/>
      <c r="BM215" s="75"/>
      <c r="BN215" s="75"/>
      <c r="BO215" s="75"/>
      <c r="BP215" s="75"/>
      <c r="BQ215" s="75"/>
      <c r="BR215" s="75"/>
      <c r="BS215" s="75"/>
      <c r="BT215" s="75"/>
      <c r="BU215" s="75"/>
      <c r="BV215" s="75"/>
      <c r="BW215" s="75"/>
      <c r="BX215" s="75"/>
      <c r="BY215" s="75"/>
      <c r="BZ215" s="76"/>
      <c r="CA215" s="76"/>
      <c r="CB215" s="76"/>
      <c r="CC215" s="76"/>
      <c r="CD215" s="76"/>
      <c r="CE215" s="76"/>
      <c r="CF215" s="76"/>
    </row>
    <row r="216" spans="9:84" s="74" customFormat="1" ht="12.75" hidden="1"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BI216" s="75"/>
      <c r="BJ216" s="75"/>
      <c r="BK216" s="75"/>
      <c r="BL216" s="75"/>
      <c r="BM216" s="75"/>
      <c r="BN216" s="75"/>
      <c r="BO216" s="75"/>
      <c r="BP216" s="75"/>
      <c r="BQ216" s="75"/>
      <c r="BR216" s="75"/>
      <c r="BS216" s="75"/>
      <c r="BT216" s="75"/>
      <c r="BU216" s="75"/>
      <c r="BV216" s="75"/>
      <c r="BW216" s="75"/>
      <c r="BX216" s="75"/>
      <c r="BY216" s="75"/>
      <c r="BZ216" s="76"/>
      <c r="CA216" s="76"/>
      <c r="CB216" s="76"/>
      <c r="CC216" s="76"/>
      <c r="CD216" s="76"/>
      <c r="CE216" s="76"/>
      <c r="CF216" s="76"/>
    </row>
    <row r="217" spans="9:84" s="74" customFormat="1" ht="12.75" hidden="1"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BI217" s="75"/>
      <c r="BJ217" s="75"/>
      <c r="BK217" s="75"/>
      <c r="BL217" s="75"/>
      <c r="BM217" s="75"/>
      <c r="BN217" s="75"/>
      <c r="BO217" s="75"/>
      <c r="BP217" s="75"/>
      <c r="BQ217" s="75"/>
      <c r="BR217" s="75"/>
      <c r="BS217" s="75"/>
      <c r="BT217" s="75"/>
      <c r="BU217" s="75"/>
      <c r="BV217" s="75"/>
      <c r="BW217" s="75"/>
      <c r="BX217" s="75"/>
      <c r="BY217" s="75"/>
      <c r="BZ217" s="76"/>
      <c r="CA217" s="76"/>
      <c r="CB217" s="76"/>
      <c r="CC217" s="76"/>
      <c r="CD217" s="76"/>
      <c r="CE217" s="76"/>
      <c r="CF217" s="76"/>
    </row>
    <row r="218" spans="9:84" s="74" customFormat="1" ht="12.75" hidden="1"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BI218" s="75"/>
      <c r="BJ218" s="75"/>
      <c r="BK218" s="75"/>
      <c r="BL218" s="75"/>
      <c r="BM218" s="75"/>
      <c r="BN218" s="75"/>
      <c r="BO218" s="75"/>
      <c r="BP218" s="75"/>
      <c r="BQ218" s="75"/>
      <c r="BR218" s="75"/>
      <c r="BS218" s="75"/>
      <c r="BT218" s="75"/>
      <c r="BU218" s="75"/>
      <c r="BV218" s="75"/>
      <c r="BW218" s="75"/>
      <c r="BX218" s="75"/>
      <c r="BY218" s="75"/>
      <c r="BZ218" s="76"/>
      <c r="CA218" s="76"/>
      <c r="CB218" s="76"/>
      <c r="CC218" s="76"/>
      <c r="CD218" s="76"/>
      <c r="CE218" s="76"/>
      <c r="CF218" s="76"/>
    </row>
    <row r="219" spans="9:84" s="74" customFormat="1" ht="12.75" hidden="1"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BI219" s="75"/>
      <c r="BJ219" s="75"/>
      <c r="BK219" s="75"/>
      <c r="BL219" s="75"/>
      <c r="BM219" s="75"/>
      <c r="BN219" s="75"/>
      <c r="BO219" s="75"/>
      <c r="BP219" s="75"/>
      <c r="BQ219" s="75"/>
      <c r="BR219" s="75"/>
      <c r="BS219" s="75"/>
      <c r="BT219" s="75"/>
      <c r="BU219" s="75"/>
      <c r="BV219" s="75"/>
      <c r="BW219" s="75"/>
      <c r="BX219" s="75"/>
      <c r="BY219" s="75"/>
      <c r="BZ219" s="76"/>
      <c r="CA219" s="76"/>
      <c r="CB219" s="76"/>
      <c r="CC219" s="76"/>
      <c r="CD219" s="76"/>
      <c r="CE219" s="76"/>
      <c r="CF219" s="76"/>
    </row>
    <row r="220" spans="9:84" s="74" customFormat="1" ht="12.75" hidden="1"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BI220" s="75"/>
      <c r="BJ220" s="75"/>
      <c r="BK220" s="75"/>
      <c r="BL220" s="75"/>
      <c r="BM220" s="75"/>
      <c r="BN220" s="75"/>
      <c r="BO220" s="75"/>
      <c r="BP220" s="75"/>
      <c r="BQ220" s="75"/>
      <c r="BR220" s="75"/>
      <c r="BS220" s="75"/>
      <c r="BT220" s="75"/>
      <c r="BU220" s="75"/>
      <c r="BV220" s="75"/>
      <c r="BW220" s="75"/>
      <c r="BX220" s="75"/>
      <c r="BY220" s="75"/>
      <c r="BZ220" s="76"/>
      <c r="CA220" s="76"/>
      <c r="CB220" s="76"/>
      <c r="CC220" s="76"/>
      <c r="CD220" s="76"/>
      <c r="CE220" s="76"/>
      <c r="CF220" s="76"/>
    </row>
    <row r="221" spans="9:84" s="74" customFormat="1" ht="12.75" hidden="1"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BI221" s="75"/>
      <c r="BJ221" s="75"/>
      <c r="BK221" s="75"/>
      <c r="BL221" s="75"/>
      <c r="BM221" s="75"/>
      <c r="BN221" s="75"/>
      <c r="BO221" s="75"/>
      <c r="BP221" s="75"/>
      <c r="BQ221" s="75"/>
      <c r="BR221" s="75"/>
      <c r="BS221" s="75"/>
      <c r="BT221" s="75"/>
      <c r="BU221" s="75"/>
      <c r="BV221" s="75"/>
      <c r="BW221" s="75"/>
      <c r="BX221" s="75"/>
      <c r="BY221" s="75"/>
      <c r="BZ221" s="76"/>
      <c r="CA221" s="76"/>
      <c r="CB221" s="76"/>
      <c r="CC221" s="76"/>
      <c r="CD221" s="76"/>
      <c r="CE221" s="76"/>
      <c r="CF221" s="76"/>
    </row>
    <row r="222" spans="9:84" s="74" customFormat="1" ht="12.75" hidden="1"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BI222" s="75"/>
      <c r="BJ222" s="75"/>
      <c r="BK222" s="75"/>
      <c r="BL222" s="75"/>
      <c r="BM222" s="75"/>
      <c r="BN222" s="75"/>
      <c r="BO222" s="75"/>
      <c r="BP222" s="75"/>
      <c r="BQ222" s="75"/>
      <c r="BR222" s="75"/>
      <c r="BS222" s="75"/>
      <c r="BT222" s="75"/>
      <c r="BU222" s="75"/>
      <c r="BV222" s="75"/>
      <c r="BW222" s="75"/>
      <c r="BX222" s="75"/>
      <c r="BY222" s="75"/>
      <c r="BZ222" s="76"/>
      <c r="CA222" s="76"/>
      <c r="CB222" s="76"/>
      <c r="CC222" s="76"/>
      <c r="CD222" s="76"/>
      <c r="CE222" s="76"/>
      <c r="CF222" s="76"/>
    </row>
    <row r="223" spans="9:84" s="74" customFormat="1" ht="12.75" hidden="1"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BI223" s="75"/>
      <c r="BJ223" s="75"/>
      <c r="BK223" s="75"/>
      <c r="BL223" s="75"/>
      <c r="BM223" s="75"/>
      <c r="BN223" s="75"/>
      <c r="BO223" s="75"/>
      <c r="BP223" s="75"/>
      <c r="BQ223" s="75"/>
      <c r="BR223" s="75"/>
      <c r="BS223" s="75"/>
      <c r="BT223" s="75"/>
      <c r="BU223" s="75"/>
      <c r="BV223" s="75"/>
      <c r="BW223" s="75"/>
      <c r="BX223" s="75"/>
      <c r="BY223" s="75"/>
      <c r="BZ223" s="76"/>
      <c r="CA223" s="76"/>
      <c r="CB223" s="76"/>
      <c r="CC223" s="76"/>
      <c r="CD223" s="76"/>
      <c r="CE223" s="76"/>
      <c r="CF223" s="76"/>
    </row>
    <row r="224" spans="9:84" s="74" customFormat="1" ht="12.75" hidden="1"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BI224" s="75"/>
      <c r="BJ224" s="75"/>
      <c r="BK224" s="75"/>
      <c r="BL224" s="75"/>
      <c r="BM224" s="75"/>
      <c r="BN224" s="75"/>
      <c r="BO224" s="75"/>
      <c r="BP224" s="75"/>
      <c r="BQ224" s="75"/>
      <c r="BR224" s="75"/>
      <c r="BS224" s="75"/>
      <c r="BT224" s="75"/>
      <c r="BU224" s="75"/>
      <c r="BV224" s="75"/>
      <c r="BW224" s="75"/>
      <c r="BX224" s="75"/>
      <c r="BY224" s="75"/>
      <c r="BZ224" s="76"/>
      <c r="CA224" s="76"/>
      <c r="CB224" s="76"/>
      <c r="CC224" s="76"/>
      <c r="CD224" s="76"/>
      <c r="CE224" s="76"/>
      <c r="CF224" s="76"/>
    </row>
    <row r="225" spans="9:84" s="74" customFormat="1" ht="12.75" hidden="1"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BI225" s="75"/>
      <c r="BJ225" s="75"/>
      <c r="BK225" s="75"/>
      <c r="BL225" s="75"/>
      <c r="BM225" s="75"/>
      <c r="BN225" s="75"/>
      <c r="BO225" s="75"/>
      <c r="BP225" s="75"/>
      <c r="BQ225" s="75"/>
      <c r="BR225" s="75"/>
      <c r="BS225" s="75"/>
      <c r="BT225" s="75"/>
      <c r="BU225" s="75"/>
      <c r="BV225" s="75"/>
      <c r="BW225" s="75"/>
      <c r="BX225" s="75"/>
      <c r="BY225" s="75"/>
      <c r="BZ225" s="76"/>
      <c r="CA225" s="76"/>
      <c r="CB225" s="76"/>
      <c r="CC225" s="76"/>
      <c r="CD225" s="76"/>
      <c r="CE225" s="76"/>
      <c r="CF225" s="76"/>
    </row>
    <row r="226" spans="9:84" s="74" customFormat="1" ht="12.75" hidden="1"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BI226" s="75"/>
      <c r="BJ226" s="75"/>
      <c r="BK226" s="75"/>
      <c r="BL226" s="75"/>
      <c r="BM226" s="75"/>
      <c r="BN226" s="75"/>
      <c r="BO226" s="75"/>
      <c r="BP226" s="75"/>
      <c r="BQ226" s="75"/>
      <c r="BR226" s="75"/>
      <c r="BS226" s="75"/>
      <c r="BT226" s="75"/>
      <c r="BU226" s="75"/>
      <c r="BV226" s="75"/>
      <c r="BW226" s="75"/>
      <c r="BX226" s="75"/>
      <c r="BY226" s="75"/>
      <c r="BZ226" s="76"/>
      <c r="CA226" s="76"/>
      <c r="CB226" s="76"/>
      <c r="CC226" s="76"/>
      <c r="CD226" s="76"/>
      <c r="CE226" s="76"/>
      <c r="CF226" s="76"/>
    </row>
    <row r="227" spans="9:84" s="74" customFormat="1" ht="12.75" hidden="1"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BI227" s="75"/>
      <c r="BJ227" s="75"/>
      <c r="BK227" s="75"/>
      <c r="BL227" s="75"/>
      <c r="BM227" s="75"/>
      <c r="BN227" s="75"/>
      <c r="BO227" s="75"/>
      <c r="BP227" s="75"/>
      <c r="BQ227" s="75"/>
      <c r="BR227" s="75"/>
      <c r="BS227" s="75"/>
      <c r="BT227" s="75"/>
      <c r="BU227" s="75"/>
      <c r="BV227" s="75"/>
      <c r="BW227" s="75"/>
      <c r="BX227" s="75"/>
      <c r="BY227" s="75"/>
      <c r="BZ227" s="76"/>
      <c r="CA227" s="76"/>
      <c r="CB227" s="76"/>
      <c r="CC227" s="76"/>
      <c r="CD227" s="76"/>
      <c r="CE227" s="76"/>
      <c r="CF227" s="76"/>
    </row>
    <row r="228" spans="9:84" s="74" customFormat="1" ht="12.75" hidden="1"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BI228" s="75"/>
      <c r="BJ228" s="75"/>
      <c r="BK228" s="75"/>
      <c r="BL228" s="75"/>
      <c r="BM228" s="75"/>
      <c r="BN228" s="75"/>
      <c r="BO228" s="75"/>
      <c r="BP228" s="75"/>
      <c r="BQ228" s="75"/>
      <c r="BR228" s="75"/>
      <c r="BS228" s="75"/>
      <c r="BT228" s="75"/>
      <c r="BU228" s="75"/>
      <c r="BV228" s="75"/>
      <c r="BW228" s="75"/>
      <c r="BX228" s="75"/>
      <c r="BY228" s="75"/>
      <c r="BZ228" s="76"/>
      <c r="CA228" s="76"/>
      <c r="CB228" s="76"/>
      <c r="CC228" s="76"/>
      <c r="CD228" s="76"/>
      <c r="CE228" s="76"/>
      <c r="CF228" s="76"/>
    </row>
    <row r="229" spans="9:84" s="74" customFormat="1" ht="12.75" hidden="1"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BI229" s="75"/>
      <c r="BJ229" s="75"/>
      <c r="BK229" s="75"/>
      <c r="BL229" s="75"/>
      <c r="BM229" s="75"/>
      <c r="BN229" s="75"/>
      <c r="BO229" s="75"/>
      <c r="BP229" s="75"/>
      <c r="BQ229" s="75"/>
      <c r="BR229" s="75"/>
      <c r="BS229" s="75"/>
      <c r="BT229" s="75"/>
      <c r="BU229" s="75"/>
      <c r="BV229" s="75"/>
      <c r="BW229" s="75"/>
      <c r="BX229" s="75"/>
      <c r="BY229" s="75"/>
      <c r="BZ229" s="76"/>
      <c r="CA229" s="76"/>
      <c r="CB229" s="76"/>
      <c r="CC229" s="76"/>
      <c r="CD229" s="76"/>
      <c r="CE229" s="76"/>
      <c r="CF229" s="76"/>
    </row>
    <row r="230" spans="9:84" s="74" customFormat="1" ht="12.75" hidden="1"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BI230" s="75"/>
      <c r="BJ230" s="75"/>
      <c r="BK230" s="75"/>
      <c r="BL230" s="75"/>
      <c r="BM230" s="75"/>
      <c r="BN230" s="75"/>
      <c r="BO230" s="75"/>
      <c r="BP230" s="75"/>
      <c r="BQ230" s="75"/>
      <c r="BR230" s="75"/>
      <c r="BS230" s="75"/>
      <c r="BT230" s="75"/>
      <c r="BU230" s="75"/>
      <c r="BV230" s="75"/>
      <c r="BW230" s="75"/>
      <c r="BX230" s="75"/>
      <c r="BY230" s="75"/>
      <c r="BZ230" s="76"/>
      <c r="CA230" s="76"/>
      <c r="CB230" s="76"/>
      <c r="CC230" s="76"/>
      <c r="CD230" s="76"/>
      <c r="CE230" s="76"/>
      <c r="CF230" s="76"/>
    </row>
    <row r="231" spans="9:84" s="74" customFormat="1" ht="12.75" hidden="1"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BI231" s="75"/>
      <c r="BJ231" s="75"/>
      <c r="BK231" s="75"/>
      <c r="BL231" s="75"/>
      <c r="BM231" s="75"/>
      <c r="BN231" s="75"/>
      <c r="BO231" s="75"/>
      <c r="BP231" s="75"/>
      <c r="BQ231" s="75"/>
      <c r="BR231" s="75"/>
      <c r="BS231" s="75"/>
      <c r="BT231" s="75"/>
      <c r="BU231" s="75"/>
      <c r="BV231" s="75"/>
      <c r="BW231" s="75"/>
      <c r="BX231" s="75"/>
      <c r="BY231" s="75"/>
      <c r="BZ231" s="76"/>
      <c r="CA231" s="76"/>
      <c r="CB231" s="76"/>
      <c r="CC231" s="76"/>
      <c r="CD231" s="76"/>
      <c r="CE231" s="76"/>
      <c r="CF231" s="76"/>
    </row>
    <row r="232" spans="9:84" s="74" customFormat="1" ht="12.75" hidden="1"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BI232" s="75"/>
      <c r="BJ232" s="75"/>
      <c r="BK232" s="75"/>
      <c r="BL232" s="75"/>
      <c r="BM232" s="75"/>
      <c r="BN232" s="75"/>
      <c r="BO232" s="75"/>
      <c r="BP232" s="75"/>
      <c r="BQ232" s="75"/>
      <c r="BR232" s="75"/>
      <c r="BS232" s="75"/>
      <c r="BT232" s="75"/>
      <c r="BU232" s="75"/>
      <c r="BV232" s="75"/>
      <c r="BW232" s="75"/>
      <c r="BX232" s="75"/>
      <c r="BY232" s="75"/>
      <c r="BZ232" s="76"/>
      <c r="CA232" s="76"/>
      <c r="CB232" s="76"/>
      <c r="CC232" s="76"/>
      <c r="CD232" s="76"/>
      <c r="CE232" s="76"/>
      <c r="CF232" s="76"/>
    </row>
    <row r="233" spans="9:84" s="74" customFormat="1" ht="12.75" hidden="1"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BI233" s="75"/>
      <c r="BJ233" s="75"/>
      <c r="BK233" s="75"/>
      <c r="BL233" s="75"/>
      <c r="BM233" s="75"/>
      <c r="BN233" s="75"/>
      <c r="BO233" s="75"/>
      <c r="BP233" s="75"/>
      <c r="BQ233" s="75"/>
      <c r="BR233" s="75"/>
      <c r="BS233" s="75"/>
      <c r="BT233" s="75"/>
      <c r="BU233" s="75"/>
      <c r="BV233" s="75"/>
      <c r="BW233" s="75"/>
      <c r="BX233" s="75"/>
      <c r="BY233" s="75"/>
      <c r="BZ233" s="76"/>
      <c r="CA233" s="76"/>
      <c r="CB233" s="76"/>
      <c r="CC233" s="76"/>
      <c r="CD233" s="76"/>
      <c r="CE233" s="76"/>
      <c r="CF233" s="76"/>
    </row>
    <row r="234" spans="9:84" s="74" customFormat="1" ht="12.75" hidden="1"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BI234" s="75"/>
      <c r="BJ234" s="75"/>
      <c r="BK234" s="75"/>
      <c r="BL234" s="75"/>
      <c r="BM234" s="75"/>
      <c r="BN234" s="75"/>
      <c r="BO234" s="75"/>
      <c r="BP234" s="75"/>
      <c r="BQ234" s="75"/>
      <c r="BR234" s="75"/>
      <c r="BS234" s="75"/>
      <c r="BT234" s="75"/>
      <c r="BU234" s="75"/>
      <c r="BV234" s="75"/>
      <c r="BW234" s="75"/>
      <c r="BX234" s="75"/>
      <c r="BY234" s="75"/>
      <c r="BZ234" s="76"/>
      <c r="CA234" s="76"/>
      <c r="CB234" s="76"/>
      <c r="CC234" s="76"/>
      <c r="CD234" s="76"/>
      <c r="CE234" s="76"/>
      <c r="CF234" s="76"/>
    </row>
    <row r="235" spans="9:84" s="74" customFormat="1" ht="12.75" hidden="1"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BI235" s="75"/>
      <c r="BJ235" s="75"/>
      <c r="BK235" s="75"/>
      <c r="BL235" s="75"/>
      <c r="BM235" s="75"/>
      <c r="BN235" s="75"/>
      <c r="BO235" s="75"/>
      <c r="BP235" s="75"/>
      <c r="BQ235" s="75"/>
      <c r="BR235" s="75"/>
      <c r="BS235" s="75"/>
      <c r="BT235" s="75"/>
      <c r="BU235" s="75"/>
      <c r="BV235" s="75"/>
      <c r="BW235" s="75"/>
      <c r="BX235" s="75"/>
      <c r="BY235" s="75"/>
      <c r="BZ235" s="76"/>
      <c r="CA235" s="76"/>
      <c r="CB235" s="76"/>
      <c r="CC235" s="76"/>
      <c r="CD235" s="76"/>
      <c r="CE235" s="76"/>
      <c r="CF235" s="76"/>
    </row>
    <row r="236" spans="9:84" s="74" customFormat="1" ht="12.75" hidden="1"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BI236" s="75"/>
      <c r="BJ236" s="75"/>
      <c r="BK236" s="75"/>
      <c r="BL236" s="75"/>
      <c r="BM236" s="75"/>
      <c r="BN236" s="75"/>
      <c r="BO236" s="75"/>
      <c r="BP236" s="75"/>
      <c r="BQ236" s="75"/>
      <c r="BR236" s="75"/>
      <c r="BS236" s="75"/>
      <c r="BT236" s="75"/>
      <c r="BU236" s="75"/>
      <c r="BV236" s="75"/>
      <c r="BW236" s="75"/>
      <c r="BX236" s="75"/>
      <c r="BY236" s="75"/>
      <c r="BZ236" s="76"/>
      <c r="CA236" s="76"/>
      <c r="CB236" s="76"/>
      <c r="CC236" s="76"/>
      <c r="CD236" s="76"/>
      <c r="CE236" s="76"/>
      <c r="CF236" s="76"/>
    </row>
    <row r="237" spans="9:84" s="74" customFormat="1" ht="12.75" hidden="1"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BI237" s="75"/>
      <c r="BJ237" s="75"/>
      <c r="BK237" s="75"/>
      <c r="BL237" s="75"/>
      <c r="BM237" s="75"/>
      <c r="BN237" s="75"/>
      <c r="BO237" s="75"/>
      <c r="BP237" s="75"/>
      <c r="BQ237" s="75"/>
      <c r="BR237" s="75"/>
      <c r="BS237" s="75"/>
      <c r="BT237" s="75"/>
      <c r="BU237" s="75"/>
      <c r="BV237" s="75"/>
      <c r="BW237" s="75"/>
      <c r="BX237" s="75"/>
      <c r="BY237" s="75"/>
      <c r="BZ237" s="76"/>
      <c r="CA237" s="76"/>
      <c r="CB237" s="76"/>
      <c r="CC237" s="76"/>
      <c r="CD237" s="76"/>
      <c r="CE237" s="76"/>
      <c r="CF237" s="76"/>
    </row>
    <row r="238" spans="9:84" s="74" customFormat="1" ht="12.75" hidden="1"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BI238" s="75"/>
      <c r="BJ238" s="75"/>
      <c r="BK238" s="75"/>
      <c r="BL238" s="75"/>
      <c r="BM238" s="75"/>
      <c r="BN238" s="75"/>
      <c r="BO238" s="75"/>
      <c r="BP238" s="75"/>
      <c r="BQ238" s="75"/>
      <c r="BR238" s="75"/>
      <c r="BS238" s="75"/>
      <c r="BT238" s="75"/>
      <c r="BU238" s="75"/>
      <c r="BV238" s="75"/>
      <c r="BW238" s="75"/>
      <c r="BX238" s="75"/>
      <c r="BY238" s="75"/>
      <c r="BZ238" s="76"/>
      <c r="CA238" s="76"/>
      <c r="CB238" s="76"/>
      <c r="CC238" s="76"/>
      <c r="CD238" s="76"/>
      <c r="CE238" s="76"/>
      <c r="CF238" s="76"/>
    </row>
    <row r="239" spans="9:84" s="74" customFormat="1" ht="12.75" hidden="1"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BI239" s="75"/>
      <c r="BJ239" s="75"/>
      <c r="BK239" s="75"/>
      <c r="BL239" s="75"/>
      <c r="BM239" s="75"/>
      <c r="BN239" s="75"/>
      <c r="BO239" s="75"/>
      <c r="BP239" s="75"/>
      <c r="BQ239" s="75"/>
      <c r="BR239" s="75"/>
      <c r="BS239" s="75"/>
      <c r="BT239" s="75"/>
      <c r="BU239" s="75"/>
      <c r="BV239" s="75"/>
      <c r="BW239" s="75"/>
      <c r="BX239" s="75"/>
      <c r="BY239" s="75"/>
      <c r="BZ239" s="76"/>
      <c r="CA239" s="76"/>
      <c r="CB239" s="76"/>
      <c r="CC239" s="76"/>
      <c r="CD239" s="76"/>
      <c r="CE239" s="76"/>
      <c r="CF239" s="76"/>
    </row>
    <row r="240" spans="9:84" s="74" customFormat="1" ht="12.75" hidden="1"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BI240" s="75"/>
      <c r="BJ240" s="75"/>
      <c r="BK240" s="75"/>
      <c r="BL240" s="75"/>
      <c r="BM240" s="75"/>
      <c r="BN240" s="75"/>
      <c r="BO240" s="75"/>
      <c r="BP240" s="75"/>
      <c r="BQ240" s="75"/>
      <c r="BR240" s="75"/>
      <c r="BS240" s="75"/>
      <c r="BT240" s="75"/>
      <c r="BU240" s="75"/>
      <c r="BV240" s="75"/>
      <c r="BW240" s="75"/>
      <c r="BX240" s="75"/>
      <c r="BY240" s="75"/>
      <c r="BZ240" s="76"/>
      <c r="CA240" s="76"/>
      <c r="CB240" s="76"/>
      <c r="CC240" s="76"/>
      <c r="CD240" s="76"/>
      <c r="CE240" s="76"/>
      <c r="CF240" s="76"/>
    </row>
    <row r="241" spans="9:84" s="74" customFormat="1" ht="12.75" hidden="1"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BI241" s="75"/>
      <c r="BJ241" s="75"/>
      <c r="BK241" s="75"/>
      <c r="BL241" s="75"/>
      <c r="BM241" s="75"/>
      <c r="BN241" s="75"/>
      <c r="BO241" s="75"/>
      <c r="BP241" s="75"/>
      <c r="BQ241" s="75"/>
      <c r="BR241" s="75"/>
      <c r="BS241" s="75"/>
      <c r="BT241" s="75"/>
      <c r="BU241" s="75"/>
      <c r="BV241" s="75"/>
      <c r="BW241" s="75"/>
      <c r="BX241" s="75"/>
      <c r="BY241" s="75"/>
      <c r="BZ241" s="76"/>
      <c r="CA241" s="76"/>
      <c r="CB241" s="76"/>
      <c r="CC241" s="76"/>
      <c r="CD241" s="76"/>
      <c r="CE241" s="76"/>
      <c r="CF241" s="76"/>
    </row>
    <row r="242" spans="9:84" s="74" customFormat="1" ht="12.75" hidden="1"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BI242" s="75"/>
      <c r="BJ242" s="75"/>
      <c r="BK242" s="75"/>
      <c r="BL242" s="75"/>
      <c r="BM242" s="75"/>
      <c r="BN242" s="75"/>
      <c r="BO242" s="75"/>
      <c r="BP242" s="75"/>
      <c r="BQ242" s="75"/>
      <c r="BR242" s="75"/>
      <c r="BS242" s="75"/>
      <c r="BT242" s="75"/>
      <c r="BU242" s="75"/>
      <c r="BV242" s="75"/>
      <c r="BW242" s="75"/>
      <c r="BX242" s="75"/>
      <c r="BY242" s="75"/>
      <c r="BZ242" s="76"/>
      <c r="CA242" s="76"/>
      <c r="CB242" s="76"/>
      <c r="CC242" s="76"/>
      <c r="CD242" s="76"/>
      <c r="CE242" s="76"/>
      <c r="CF242" s="76"/>
    </row>
    <row r="243" spans="9:84" s="74" customFormat="1" ht="12.75" hidden="1"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BI243" s="75"/>
      <c r="BJ243" s="75"/>
      <c r="BK243" s="75"/>
      <c r="BL243" s="75"/>
      <c r="BM243" s="75"/>
      <c r="BN243" s="75"/>
      <c r="BO243" s="75"/>
      <c r="BP243" s="75"/>
      <c r="BQ243" s="75"/>
      <c r="BR243" s="75"/>
      <c r="BS243" s="75"/>
      <c r="BT243" s="75"/>
      <c r="BU243" s="75"/>
      <c r="BV243" s="75"/>
      <c r="BW243" s="75"/>
      <c r="BX243" s="75"/>
      <c r="BY243" s="75"/>
      <c r="BZ243" s="76"/>
      <c r="CA243" s="76"/>
      <c r="CB243" s="76"/>
      <c r="CC243" s="76"/>
      <c r="CD243" s="76"/>
      <c r="CE243" s="76"/>
      <c r="CF243" s="76"/>
    </row>
    <row r="244" spans="9:84" s="74" customFormat="1" ht="12.75" hidden="1"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BI244" s="75"/>
      <c r="BJ244" s="75"/>
      <c r="BK244" s="75"/>
      <c r="BL244" s="75"/>
      <c r="BM244" s="75"/>
      <c r="BN244" s="75"/>
      <c r="BO244" s="75"/>
      <c r="BP244" s="75"/>
      <c r="BQ244" s="75"/>
      <c r="BR244" s="75"/>
      <c r="BS244" s="75"/>
      <c r="BT244" s="75"/>
      <c r="BU244" s="75"/>
      <c r="BV244" s="75"/>
      <c r="BW244" s="75"/>
      <c r="BX244" s="75"/>
      <c r="BY244" s="75"/>
      <c r="BZ244" s="76"/>
      <c r="CA244" s="76"/>
      <c r="CB244" s="76"/>
      <c r="CC244" s="76"/>
      <c r="CD244" s="76"/>
      <c r="CE244" s="76"/>
      <c r="CF244" s="76"/>
    </row>
    <row r="245" spans="9:84" s="74" customFormat="1" ht="12.75" hidden="1"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BI245" s="75"/>
      <c r="BJ245" s="75"/>
      <c r="BK245" s="75"/>
      <c r="BL245" s="75"/>
      <c r="BM245" s="75"/>
      <c r="BN245" s="75"/>
      <c r="BO245" s="75"/>
      <c r="BP245" s="75"/>
      <c r="BQ245" s="75"/>
      <c r="BR245" s="75"/>
      <c r="BS245" s="75"/>
      <c r="BT245" s="75"/>
      <c r="BU245" s="75"/>
      <c r="BV245" s="75"/>
      <c r="BW245" s="75"/>
      <c r="BX245" s="75"/>
      <c r="BY245" s="75"/>
      <c r="BZ245" s="76"/>
      <c r="CA245" s="76"/>
      <c r="CB245" s="76"/>
      <c r="CC245" s="76"/>
      <c r="CD245" s="76"/>
      <c r="CE245" s="76"/>
      <c r="CF245" s="76"/>
    </row>
    <row r="246" spans="9:84" s="74" customFormat="1" ht="12.75" hidden="1"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BI246" s="75"/>
      <c r="BJ246" s="75"/>
      <c r="BK246" s="75"/>
      <c r="BL246" s="75"/>
      <c r="BM246" s="75"/>
      <c r="BN246" s="75"/>
      <c r="BO246" s="75"/>
      <c r="BP246" s="75"/>
      <c r="BQ246" s="75"/>
      <c r="BR246" s="75"/>
      <c r="BS246" s="75"/>
      <c r="BT246" s="75"/>
      <c r="BU246" s="75"/>
      <c r="BV246" s="75"/>
      <c r="BW246" s="75"/>
      <c r="BX246" s="75"/>
      <c r="BY246" s="75"/>
      <c r="BZ246" s="76"/>
      <c r="CA246" s="76"/>
      <c r="CB246" s="76"/>
      <c r="CC246" s="76"/>
      <c r="CD246" s="76"/>
      <c r="CE246" s="76"/>
      <c r="CF246" s="76"/>
    </row>
    <row r="247" spans="9:84" s="74" customFormat="1" ht="12.75" hidden="1"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BI247" s="75"/>
      <c r="BJ247" s="75"/>
      <c r="BK247" s="75"/>
      <c r="BL247" s="75"/>
      <c r="BM247" s="75"/>
      <c r="BN247" s="75"/>
      <c r="BO247" s="75"/>
      <c r="BP247" s="75"/>
      <c r="BQ247" s="75"/>
      <c r="BR247" s="75"/>
      <c r="BS247" s="75"/>
      <c r="BT247" s="75"/>
      <c r="BU247" s="75"/>
      <c r="BV247" s="75"/>
      <c r="BW247" s="75"/>
      <c r="BX247" s="75"/>
      <c r="BY247" s="75"/>
      <c r="BZ247" s="76"/>
      <c r="CA247" s="76"/>
      <c r="CB247" s="76"/>
      <c r="CC247" s="76"/>
      <c r="CD247" s="76"/>
      <c r="CE247" s="76"/>
      <c r="CF247" s="76"/>
    </row>
    <row r="248" spans="9:84" s="74" customFormat="1" ht="12.75" hidden="1"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BI248" s="75"/>
      <c r="BJ248" s="75"/>
      <c r="BK248" s="75"/>
      <c r="BL248" s="75"/>
      <c r="BM248" s="75"/>
      <c r="BN248" s="75"/>
      <c r="BO248" s="75"/>
      <c r="BP248" s="75"/>
      <c r="BQ248" s="75"/>
      <c r="BR248" s="75"/>
      <c r="BS248" s="75"/>
      <c r="BT248" s="75"/>
      <c r="BU248" s="75"/>
      <c r="BV248" s="75"/>
      <c r="BW248" s="75"/>
      <c r="BX248" s="75"/>
      <c r="BY248" s="75"/>
      <c r="BZ248" s="76"/>
      <c r="CA248" s="76"/>
      <c r="CB248" s="76"/>
      <c r="CC248" s="76"/>
      <c r="CD248" s="76"/>
      <c r="CE248" s="76"/>
      <c r="CF248" s="76"/>
    </row>
    <row r="249" spans="9:84" s="74" customFormat="1" ht="12.75" hidden="1"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BI249" s="75"/>
      <c r="BJ249" s="75"/>
      <c r="BK249" s="75"/>
      <c r="BL249" s="75"/>
      <c r="BM249" s="75"/>
      <c r="BN249" s="75"/>
      <c r="BO249" s="75"/>
      <c r="BP249" s="75"/>
      <c r="BQ249" s="75"/>
      <c r="BR249" s="75"/>
      <c r="BS249" s="75"/>
      <c r="BT249" s="75"/>
      <c r="BU249" s="75"/>
      <c r="BV249" s="75"/>
      <c r="BW249" s="75"/>
      <c r="BX249" s="75"/>
      <c r="BY249" s="75"/>
      <c r="BZ249" s="76"/>
      <c r="CA249" s="76"/>
      <c r="CB249" s="76"/>
      <c r="CC249" s="76"/>
      <c r="CD249" s="76"/>
      <c r="CE249" s="76"/>
      <c r="CF249" s="76"/>
    </row>
    <row r="250" spans="9:84" s="74" customFormat="1" ht="12.75" hidden="1"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BI250" s="75"/>
      <c r="BJ250" s="75"/>
      <c r="BK250" s="75"/>
      <c r="BL250" s="75"/>
      <c r="BM250" s="75"/>
      <c r="BN250" s="75"/>
      <c r="BO250" s="75"/>
      <c r="BP250" s="75"/>
      <c r="BQ250" s="75"/>
      <c r="BR250" s="75"/>
      <c r="BS250" s="75"/>
      <c r="BT250" s="75"/>
      <c r="BU250" s="75"/>
      <c r="BV250" s="75"/>
      <c r="BW250" s="75"/>
      <c r="BX250" s="75"/>
      <c r="BY250" s="75"/>
      <c r="BZ250" s="76"/>
      <c r="CA250" s="76"/>
      <c r="CB250" s="76"/>
      <c r="CC250" s="76"/>
      <c r="CD250" s="76"/>
      <c r="CE250" s="76"/>
      <c r="CF250" s="76"/>
    </row>
    <row r="251" spans="9:84" s="74" customFormat="1" ht="12.75" hidden="1"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BI251" s="75"/>
      <c r="BJ251" s="75"/>
      <c r="BK251" s="75"/>
      <c r="BL251" s="75"/>
      <c r="BM251" s="75"/>
      <c r="BN251" s="75"/>
      <c r="BO251" s="75"/>
      <c r="BP251" s="75"/>
      <c r="BQ251" s="75"/>
      <c r="BR251" s="75"/>
      <c r="BS251" s="75"/>
      <c r="BT251" s="75"/>
      <c r="BU251" s="75"/>
      <c r="BV251" s="75"/>
      <c r="BW251" s="75"/>
      <c r="BX251" s="75"/>
      <c r="BY251" s="75"/>
      <c r="BZ251" s="76"/>
      <c r="CA251" s="76"/>
      <c r="CB251" s="76"/>
      <c r="CC251" s="76"/>
      <c r="CD251" s="76"/>
      <c r="CE251" s="76"/>
      <c r="CF251" s="76"/>
    </row>
    <row r="252" spans="9:84" s="74" customFormat="1" ht="12.75" hidden="1"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BI252" s="75"/>
      <c r="BJ252" s="75"/>
      <c r="BK252" s="75"/>
      <c r="BL252" s="75"/>
      <c r="BM252" s="75"/>
      <c r="BN252" s="75"/>
      <c r="BO252" s="75"/>
      <c r="BP252" s="75"/>
      <c r="BQ252" s="75"/>
      <c r="BR252" s="75"/>
      <c r="BS252" s="75"/>
      <c r="BT252" s="75"/>
      <c r="BU252" s="75"/>
      <c r="BV252" s="75"/>
      <c r="BW252" s="75"/>
      <c r="BX252" s="75"/>
      <c r="BY252" s="75"/>
      <c r="BZ252" s="76"/>
      <c r="CA252" s="76"/>
      <c r="CB252" s="76"/>
      <c r="CC252" s="76"/>
      <c r="CD252" s="76"/>
      <c r="CE252" s="76"/>
      <c r="CF252" s="76"/>
    </row>
    <row r="253" spans="9:84" s="74" customFormat="1" ht="12.75" hidden="1"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BI253" s="75"/>
      <c r="BJ253" s="75"/>
      <c r="BK253" s="75"/>
      <c r="BL253" s="75"/>
      <c r="BM253" s="75"/>
      <c r="BN253" s="75"/>
      <c r="BO253" s="75"/>
      <c r="BP253" s="75"/>
      <c r="BQ253" s="75"/>
      <c r="BR253" s="75"/>
      <c r="BS253" s="75"/>
      <c r="BT253" s="75"/>
      <c r="BU253" s="75"/>
      <c r="BV253" s="75"/>
      <c r="BW253" s="75"/>
      <c r="BX253" s="75"/>
      <c r="BY253" s="75"/>
      <c r="BZ253" s="76"/>
      <c r="CA253" s="76"/>
      <c r="CB253" s="76"/>
      <c r="CC253" s="76"/>
      <c r="CD253" s="76"/>
      <c r="CE253" s="76"/>
      <c r="CF253" s="76"/>
    </row>
    <row r="254" spans="9:84" s="74" customFormat="1" ht="12.75" hidden="1"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BI254" s="75"/>
      <c r="BJ254" s="75"/>
      <c r="BK254" s="75"/>
      <c r="BL254" s="75"/>
      <c r="BM254" s="75"/>
      <c r="BN254" s="75"/>
      <c r="BO254" s="75"/>
      <c r="BP254" s="75"/>
      <c r="BQ254" s="75"/>
      <c r="BR254" s="75"/>
      <c r="BS254" s="75"/>
      <c r="BT254" s="75"/>
      <c r="BU254" s="75"/>
      <c r="BV254" s="75"/>
      <c r="BW254" s="75"/>
      <c r="BX254" s="75"/>
      <c r="BY254" s="75"/>
      <c r="BZ254" s="76"/>
      <c r="CA254" s="76"/>
      <c r="CB254" s="76"/>
      <c r="CC254" s="76"/>
      <c r="CD254" s="76"/>
      <c r="CE254" s="76"/>
      <c r="CF254" s="76"/>
    </row>
    <row r="255" spans="9:84" s="74" customFormat="1" ht="12.75" hidden="1"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BI255" s="75"/>
      <c r="BJ255" s="75"/>
      <c r="BK255" s="75"/>
      <c r="BL255" s="75"/>
      <c r="BM255" s="75"/>
      <c r="BN255" s="75"/>
      <c r="BO255" s="75"/>
      <c r="BP255" s="75"/>
      <c r="BQ255" s="75"/>
      <c r="BR255" s="75"/>
      <c r="BS255" s="75"/>
      <c r="BT255" s="75"/>
      <c r="BU255" s="75"/>
      <c r="BV255" s="75"/>
      <c r="BW255" s="75"/>
      <c r="BX255" s="75"/>
      <c r="BY255" s="75"/>
      <c r="BZ255" s="76"/>
      <c r="CA255" s="76"/>
      <c r="CB255" s="76"/>
      <c r="CC255" s="76"/>
      <c r="CD255" s="76"/>
      <c r="CE255" s="76"/>
      <c r="CF255" s="76"/>
    </row>
    <row r="256" spans="9:84" s="74" customFormat="1" ht="12.75" hidden="1"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BI256" s="75"/>
      <c r="BJ256" s="75"/>
      <c r="BK256" s="75"/>
      <c r="BL256" s="75"/>
      <c r="BM256" s="75"/>
      <c r="BN256" s="75"/>
      <c r="BO256" s="75"/>
      <c r="BP256" s="75"/>
      <c r="BQ256" s="75"/>
      <c r="BR256" s="75"/>
      <c r="BS256" s="75"/>
      <c r="BT256" s="75"/>
      <c r="BU256" s="75"/>
      <c r="BV256" s="75"/>
      <c r="BW256" s="75"/>
      <c r="BX256" s="75"/>
      <c r="BY256" s="75"/>
      <c r="BZ256" s="76"/>
      <c r="CA256" s="76"/>
      <c r="CB256" s="76"/>
      <c r="CC256" s="76"/>
      <c r="CD256" s="76"/>
      <c r="CE256" s="76"/>
      <c r="CF256" s="76"/>
    </row>
    <row r="257" spans="9:84" s="74" customFormat="1" ht="12.75" hidden="1"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BI257" s="75"/>
      <c r="BJ257" s="75"/>
      <c r="BK257" s="75"/>
      <c r="BL257" s="75"/>
      <c r="BM257" s="75"/>
      <c r="BN257" s="75"/>
      <c r="BO257" s="75"/>
      <c r="BP257" s="75"/>
      <c r="BQ257" s="75"/>
      <c r="BR257" s="75"/>
      <c r="BS257" s="75"/>
      <c r="BT257" s="75"/>
      <c r="BU257" s="75"/>
      <c r="BV257" s="75"/>
      <c r="BW257" s="75"/>
      <c r="BX257" s="75"/>
      <c r="BY257" s="75"/>
      <c r="BZ257" s="76"/>
      <c r="CA257" s="76"/>
      <c r="CB257" s="76"/>
      <c r="CC257" s="76"/>
      <c r="CD257" s="76"/>
      <c r="CE257" s="76"/>
      <c r="CF257" s="76"/>
    </row>
    <row r="258" spans="9:84" s="74" customFormat="1" ht="12.75" hidden="1"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BI258" s="75"/>
      <c r="BJ258" s="75"/>
      <c r="BK258" s="75"/>
      <c r="BL258" s="75"/>
      <c r="BM258" s="75"/>
      <c r="BN258" s="75"/>
      <c r="BO258" s="75"/>
      <c r="BP258" s="75"/>
      <c r="BQ258" s="75"/>
      <c r="BR258" s="75"/>
      <c r="BS258" s="75"/>
      <c r="BT258" s="75"/>
      <c r="BU258" s="75"/>
      <c r="BV258" s="75"/>
      <c r="BW258" s="75"/>
      <c r="BX258" s="75"/>
      <c r="BY258" s="75"/>
      <c r="BZ258" s="76"/>
      <c r="CA258" s="76"/>
      <c r="CB258" s="76"/>
      <c r="CC258" s="76"/>
      <c r="CD258" s="76"/>
      <c r="CE258" s="76"/>
      <c r="CF258" s="76"/>
    </row>
    <row r="259" spans="9:84" s="74" customFormat="1" ht="12.75" hidden="1"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BI259" s="75"/>
      <c r="BJ259" s="75"/>
      <c r="BK259" s="75"/>
      <c r="BL259" s="75"/>
      <c r="BM259" s="75"/>
      <c r="BN259" s="75"/>
      <c r="BO259" s="75"/>
      <c r="BP259" s="75"/>
      <c r="BQ259" s="75"/>
      <c r="BR259" s="75"/>
      <c r="BS259" s="75"/>
      <c r="BT259" s="75"/>
      <c r="BU259" s="75"/>
      <c r="BV259" s="75"/>
      <c r="BW259" s="75"/>
      <c r="BX259" s="75"/>
      <c r="BY259" s="75"/>
      <c r="BZ259" s="76"/>
      <c r="CA259" s="76"/>
      <c r="CB259" s="76"/>
      <c r="CC259" s="76"/>
      <c r="CD259" s="76"/>
      <c r="CE259" s="76"/>
      <c r="CF259" s="76"/>
    </row>
    <row r="260" spans="9:84" s="74" customFormat="1" ht="12.75" hidden="1"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BI260" s="75"/>
      <c r="BJ260" s="75"/>
      <c r="BK260" s="75"/>
      <c r="BL260" s="75"/>
      <c r="BM260" s="75"/>
      <c r="BN260" s="75"/>
      <c r="BO260" s="75"/>
      <c r="BP260" s="75"/>
      <c r="BQ260" s="75"/>
      <c r="BR260" s="75"/>
      <c r="BS260" s="75"/>
      <c r="BT260" s="75"/>
      <c r="BU260" s="75"/>
      <c r="BV260" s="75"/>
      <c r="BW260" s="75"/>
      <c r="BX260" s="75"/>
      <c r="BY260" s="75"/>
      <c r="BZ260" s="76"/>
      <c r="CA260" s="76"/>
      <c r="CB260" s="76"/>
      <c r="CC260" s="76"/>
      <c r="CD260" s="76"/>
      <c r="CE260" s="76"/>
      <c r="CF260" s="76"/>
    </row>
    <row r="261" spans="9:84" s="74" customFormat="1" ht="12.75" hidden="1"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BI261" s="75"/>
      <c r="BJ261" s="75"/>
      <c r="BK261" s="75"/>
      <c r="BL261" s="75"/>
      <c r="BM261" s="75"/>
      <c r="BN261" s="75"/>
      <c r="BO261" s="75"/>
      <c r="BP261" s="75"/>
      <c r="BQ261" s="75"/>
      <c r="BR261" s="75"/>
      <c r="BS261" s="75"/>
      <c r="BT261" s="75"/>
      <c r="BU261" s="75"/>
      <c r="BV261" s="75"/>
      <c r="BW261" s="75"/>
      <c r="BX261" s="75"/>
      <c r="BY261" s="75"/>
      <c r="BZ261" s="76"/>
      <c r="CA261" s="76"/>
      <c r="CB261" s="76"/>
      <c r="CC261" s="76"/>
      <c r="CD261" s="76"/>
      <c r="CE261" s="76"/>
      <c r="CF261" s="76"/>
    </row>
    <row r="262" spans="9:84" s="74" customFormat="1" ht="12.75" hidden="1"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BI262" s="75"/>
      <c r="BJ262" s="75"/>
      <c r="BK262" s="75"/>
      <c r="BL262" s="75"/>
      <c r="BM262" s="75"/>
      <c r="BN262" s="75"/>
      <c r="BO262" s="75"/>
      <c r="BP262" s="75"/>
      <c r="BQ262" s="75"/>
      <c r="BR262" s="75"/>
      <c r="BS262" s="75"/>
      <c r="BT262" s="75"/>
      <c r="BU262" s="75"/>
      <c r="BV262" s="75"/>
      <c r="BW262" s="75"/>
      <c r="BX262" s="75"/>
      <c r="BY262" s="75"/>
      <c r="BZ262" s="76"/>
      <c r="CA262" s="76"/>
      <c r="CB262" s="76"/>
      <c r="CC262" s="76"/>
      <c r="CD262" s="76"/>
      <c r="CE262" s="76"/>
      <c r="CF262" s="76"/>
    </row>
    <row r="263" spans="9:84" s="74" customFormat="1" ht="12.75" hidden="1"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BI263" s="75"/>
      <c r="BJ263" s="75"/>
      <c r="BK263" s="75"/>
      <c r="BL263" s="75"/>
      <c r="BM263" s="75"/>
      <c r="BN263" s="75"/>
      <c r="BO263" s="75"/>
      <c r="BP263" s="75"/>
      <c r="BQ263" s="75"/>
      <c r="BR263" s="75"/>
      <c r="BS263" s="75"/>
      <c r="BT263" s="75"/>
      <c r="BU263" s="75"/>
      <c r="BV263" s="75"/>
      <c r="BW263" s="75"/>
      <c r="BX263" s="75"/>
      <c r="BY263" s="75"/>
      <c r="BZ263" s="76"/>
      <c r="CA263" s="76"/>
      <c r="CB263" s="76"/>
      <c r="CC263" s="76"/>
      <c r="CD263" s="76"/>
      <c r="CE263" s="76"/>
      <c r="CF263" s="76"/>
    </row>
    <row r="264" spans="9:84" s="74" customFormat="1" ht="12.75" hidden="1"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BI264" s="75"/>
      <c r="BJ264" s="75"/>
      <c r="BK264" s="75"/>
      <c r="BL264" s="75"/>
      <c r="BM264" s="75"/>
      <c r="BN264" s="75"/>
      <c r="BO264" s="75"/>
      <c r="BP264" s="75"/>
      <c r="BQ264" s="75"/>
      <c r="BR264" s="75"/>
      <c r="BS264" s="75"/>
      <c r="BT264" s="75"/>
      <c r="BU264" s="75"/>
      <c r="BV264" s="75"/>
      <c r="BW264" s="75"/>
      <c r="BX264" s="75"/>
      <c r="BY264" s="75"/>
      <c r="BZ264" s="76"/>
      <c r="CA264" s="76"/>
      <c r="CB264" s="76"/>
      <c r="CC264" s="76"/>
      <c r="CD264" s="76"/>
      <c r="CE264" s="76"/>
      <c r="CF264" s="76"/>
    </row>
    <row r="265" spans="9:84" s="74" customFormat="1" ht="12.75" hidden="1"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BI265" s="75"/>
      <c r="BJ265" s="75"/>
      <c r="BK265" s="75"/>
      <c r="BL265" s="75"/>
      <c r="BM265" s="75"/>
      <c r="BN265" s="75"/>
      <c r="BO265" s="75"/>
      <c r="BP265" s="75"/>
      <c r="BQ265" s="75"/>
      <c r="BR265" s="75"/>
      <c r="BS265" s="75"/>
      <c r="BT265" s="75"/>
      <c r="BU265" s="75"/>
      <c r="BV265" s="75"/>
      <c r="BW265" s="75"/>
      <c r="BX265" s="75"/>
      <c r="BY265" s="75"/>
      <c r="BZ265" s="76"/>
      <c r="CA265" s="76"/>
      <c r="CB265" s="76"/>
      <c r="CC265" s="76"/>
      <c r="CD265" s="76"/>
      <c r="CE265" s="76"/>
      <c r="CF265" s="76"/>
    </row>
    <row r="266" spans="9:84" s="74" customFormat="1" ht="12.75" hidden="1"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BI266" s="75"/>
      <c r="BJ266" s="75"/>
      <c r="BK266" s="75"/>
      <c r="BL266" s="75"/>
      <c r="BM266" s="75"/>
      <c r="BN266" s="75"/>
      <c r="BO266" s="75"/>
      <c r="BP266" s="75"/>
      <c r="BQ266" s="75"/>
      <c r="BR266" s="75"/>
      <c r="BS266" s="75"/>
      <c r="BT266" s="75"/>
      <c r="BU266" s="75"/>
      <c r="BV266" s="75"/>
      <c r="BW266" s="75"/>
      <c r="BX266" s="75"/>
      <c r="BY266" s="75"/>
      <c r="BZ266" s="76"/>
      <c r="CA266" s="76"/>
      <c r="CB266" s="76"/>
      <c r="CC266" s="76"/>
      <c r="CD266" s="76"/>
      <c r="CE266" s="76"/>
      <c r="CF266" s="76"/>
    </row>
    <row r="267" spans="9:84" s="74" customFormat="1" ht="12.75" hidden="1"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BI267" s="75"/>
      <c r="BJ267" s="75"/>
      <c r="BK267" s="75"/>
      <c r="BL267" s="75"/>
      <c r="BM267" s="75"/>
      <c r="BN267" s="75"/>
      <c r="BO267" s="75"/>
      <c r="BP267" s="75"/>
      <c r="BQ267" s="75"/>
      <c r="BR267" s="75"/>
      <c r="BS267" s="75"/>
      <c r="BT267" s="75"/>
      <c r="BU267" s="75"/>
      <c r="BV267" s="75"/>
      <c r="BW267" s="75"/>
      <c r="BX267" s="75"/>
      <c r="BY267" s="75"/>
      <c r="BZ267" s="76"/>
      <c r="CA267" s="76"/>
      <c r="CB267" s="76"/>
      <c r="CC267" s="76"/>
      <c r="CD267" s="76"/>
      <c r="CE267" s="76"/>
      <c r="CF267" s="76"/>
    </row>
    <row r="268" spans="9:84" s="74" customFormat="1" ht="12.75" hidden="1"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BI268" s="75"/>
      <c r="BJ268" s="75"/>
      <c r="BK268" s="75"/>
      <c r="BL268" s="75"/>
      <c r="BM268" s="75"/>
      <c r="BN268" s="75"/>
      <c r="BO268" s="75"/>
      <c r="BP268" s="75"/>
      <c r="BQ268" s="75"/>
      <c r="BR268" s="75"/>
      <c r="BS268" s="75"/>
      <c r="BT268" s="75"/>
      <c r="BU268" s="75"/>
      <c r="BV268" s="75"/>
      <c r="BW268" s="75"/>
      <c r="BX268" s="75"/>
      <c r="BY268" s="75"/>
      <c r="BZ268" s="76"/>
      <c r="CA268" s="76"/>
      <c r="CB268" s="76"/>
      <c r="CC268" s="76"/>
      <c r="CD268" s="76"/>
      <c r="CE268" s="76"/>
      <c r="CF268" s="76"/>
    </row>
    <row r="269" spans="9:84" s="74" customFormat="1" ht="12.75" hidden="1"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BI269" s="75"/>
      <c r="BJ269" s="75"/>
      <c r="BK269" s="75"/>
      <c r="BL269" s="75"/>
      <c r="BM269" s="75"/>
      <c r="BN269" s="75"/>
      <c r="BO269" s="75"/>
      <c r="BP269" s="75"/>
      <c r="BQ269" s="75"/>
      <c r="BR269" s="75"/>
      <c r="BS269" s="75"/>
      <c r="BT269" s="75"/>
      <c r="BU269" s="75"/>
      <c r="BV269" s="75"/>
      <c r="BW269" s="75"/>
      <c r="BX269" s="75"/>
      <c r="BY269" s="75"/>
      <c r="BZ269" s="76"/>
      <c r="CA269" s="76"/>
      <c r="CB269" s="76"/>
      <c r="CC269" s="76"/>
      <c r="CD269" s="76"/>
      <c r="CE269" s="76"/>
      <c r="CF269" s="76"/>
    </row>
    <row r="270" spans="9:84" s="74" customFormat="1" ht="12.75" hidden="1"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BI270" s="75"/>
      <c r="BJ270" s="75"/>
      <c r="BK270" s="75"/>
      <c r="BL270" s="75"/>
      <c r="BM270" s="75"/>
      <c r="BN270" s="75"/>
      <c r="BO270" s="75"/>
      <c r="BP270" s="75"/>
      <c r="BQ270" s="75"/>
      <c r="BR270" s="75"/>
      <c r="BS270" s="75"/>
      <c r="BT270" s="75"/>
      <c r="BU270" s="75"/>
      <c r="BV270" s="75"/>
      <c r="BW270" s="75"/>
      <c r="BX270" s="75"/>
      <c r="BY270" s="75"/>
      <c r="BZ270" s="76"/>
      <c r="CA270" s="76"/>
      <c r="CB270" s="76"/>
      <c r="CC270" s="76"/>
      <c r="CD270" s="76"/>
      <c r="CE270" s="76"/>
      <c r="CF270" s="76"/>
    </row>
    <row r="271" spans="9:84" s="74" customFormat="1" ht="12.75" hidden="1"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BI271" s="75"/>
      <c r="BJ271" s="75"/>
      <c r="BK271" s="75"/>
      <c r="BL271" s="75"/>
      <c r="BM271" s="75"/>
      <c r="BN271" s="75"/>
      <c r="BO271" s="75"/>
      <c r="BP271" s="75"/>
      <c r="BQ271" s="75"/>
      <c r="BR271" s="75"/>
      <c r="BS271" s="75"/>
      <c r="BT271" s="75"/>
      <c r="BU271" s="75"/>
      <c r="BV271" s="75"/>
      <c r="BW271" s="75"/>
      <c r="BX271" s="75"/>
      <c r="BY271" s="75"/>
      <c r="BZ271" s="76"/>
      <c r="CA271" s="76"/>
      <c r="CB271" s="76"/>
      <c r="CC271" s="76"/>
      <c r="CD271" s="76"/>
      <c r="CE271" s="76"/>
      <c r="CF271" s="76"/>
    </row>
    <row r="272" spans="9:84" s="74" customFormat="1" ht="12.75" hidden="1"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BI272" s="75"/>
      <c r="BJ272" s="75"/>
      <c r="BK272" s="75"/>
      <c r="BL272" s="75"/>
      <c r="BM272" s="75"/>
      <c r="BN272" s="75"/>
      <c r="BO272" s="75"/>
      <c r="BP272" s="75"/>
      <c r="BQ272" s="75"/>
      <c r="BR272" s="75"/>
      <c r="BS272" s="75"/>
      <c r="BT272" s="75"/>
      <c r="BU272" s="75"/>
      <c r="BV272" s="75"/>
      <c r="BW272" s="75"/>
      <c r="BX272" s="75"/>
      <c r="BY272" s="75"/>
      <c r="BZ272" s="76"/>
      <c r="CA272" s="76"/>
      <c r="CB272" s="76"/>
      <c r="CC272" s="76"/>
      <c r="CD272" s="76"/>
      <c r="CE272" s="76"/>
      <c r="CF272" s="76"/>
    </row>
    <row r="273" spans="9:84" s="74" customFormat="1" ht="12.75" hidden="1"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BI273" s="75"/>
      <c r="BJ273" s="75"/>
      <c r="BK273" s="75"/>
      <c r="BL273" s="75"/>
      <c r="BM273" s="75"/>
      <c r="BN273" s="75"/>
      <c r="BO273" s="75"/>
      <c r="BP273" s="75"/>
      <c r="BQ273" s="75"/>
      <c r="BR273" s="75"/>
      <c r="BS273" s="75"/>
      <c r="BT273" s="75"/>
      <c r="BU273" s="75"/>
      <c r="BV273" s="75"/>
      <c r="BW273" s="75"/>
      <c r="BX273" s="75"/>
      <c r="BY273" s="75"/>
      <c r="BZ273" s="76"/>
      <c r="CA273" s="76"/>
      <c r="CB273" s="76"/>
      <c r="CC273" s="76"/>
      <c r="CD273" s="76"/>
      <c r="CE273" s="76"/>
      <c r="CF273" s="76"/>
    </row>
    <row r="274" spans="9:84" s="74" customFormat="1" ht="12.75" hidden="1"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BI274" s="75"/>
      <c r="BJ274" s="75"/>
      <c r="BK274" s="75"/>
      <c r="BL274" s="75"/>
      <c r="BM274" s="75"/>
      <c r="BN274" s="75"/>
      <c r="BO274" s="75"/>
      <c r="BP274" s="75"/>
      <c r="BQ274" s="75"/>
      <c r="BR274" s="75"/>
      <c r="BS274" s="75"/>
      <c r="BT274" s="75"/>
      <c r="BU274" s="75"/>
      <c r="BV274" s="75"/>
      <c r="BW274" s="75"/>
      <c r="BX274" s="75"/>
      <c r="BY274" s="75"/>
      <c r="BZ274" s="76"/>
      <c r="CA274" s="76"/>
      <c r="CB274" s="76"/>
      <c r="CC274" s="76"/>
      <c r="CD274" s="76"/>
      <c r="CE274" s="76"/>
      <c r="CF274" s="76"/>
    </row>
    <row r="275" spans="9:84" s="74" customFormat="1" ht="12.75" hidden="1"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BI275" s="75"/>
      <c r="BJ275" s="75"/>
      <c r="BK275" s="75"/>
      <c r="BL275" s="75"/>
      <c r="BM275" s="75"/>
      <c r="BN275" s="75"/>
      <c r="BO275" s="75"/>
      <c r="BP275" s="75"/>
      <c r="BQ275" s="75"/>
      <c r="BR275" s="75"/>
      <c r="BS275" s="75"/>
      <c r="BT275" s="75"/>
      <c r="BU275" s="75"/>
      <c r="BV275" s="75"/>
      <c r="BW275" s="75"/>
      <c r="BX275" s="75"/>
      <c r="BY275" s="75"/>
      <c r="BZ275" s="76"/>
      <c r="CA275" s="76"/>
      <c r="CB275" s="76"/>
      <c r="CC275" s="76"/>
      <c r="CD275" s="76"/>
      <c r="CE275" s="76"/>
      <c r="CF275" s="76"/>
    </row>
    <row r="276" spans="9:84" s="74" customFormat="1" ht="12.75" hidden="1"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BI276" s="75"/>
      <c r="BJ276" s="75"/>
      <c r="BK276" s="75"/>
      <c r="BL276" s="75"/>
      <c r="BM276" s="75"/>
      <c r="BN276" s="75"/>
      <c r="BO276" s="75"/>
      <c r="BP276" s="75"/>
      <c r="BQ276" s="75"/>
      <c r="BR276" s="75"/>
      <c r="BS276" s="75"/>
      <c r="BT276" s="75"/>
      <c r="BU276" s="75"/>
      <c r="BV276" s="75"/>
      <c r="BW276" s="75"/>
      <c r="BX276" s="75"/>
      <c r="BY276" s="75"/>
      <c r="BZ276" s="76"/>
      <c r="CA276" s="76"/>
      <c r="CB276" s="76"/>
      <c r="CC276" s="76"/>
      <c r="CD276" s="76"/>
      <c r="CE276" s="76"/>
      <c r="CF276" s="76"/>
    </row>
    <row r="277" spans="9:84" s="74" customFormat="1" ht="12.75" hidden="1"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BI277" s="75"/>
      <c r="BJ277" s="75"/>
      <c r="BK277" s="75"/>
      <c r="BL277" s="75"/>
      <c r="BM277" s="75"/>
      <c r="BN277" s="75"/>
      <c r="BO277" s="75"/>
      <c r="BP277" s="75"/>
      <c r="BQ277" s="75"/>
      <c r="BR277" s="75"/>
      <c r="BS277" s="75"/>
      <c r="BT277" s="75"/>
      <c r="BU277" s="75"/>
      <c r="BV277" s="75"/>
      <c r="BW277" s="75"/>
      <c r="BX277" s="75"/>
      <c r="BY277" s="75"/>
      <c r="BZ277" s="76"/>
      <c r="CA277" s="76"/>
      <c r="CB277" s="76"/>
      <c r="CC277" s="76"/>
      <c r="CD277" s="76"/>
      <c r="CE277" s="76"/>
      <c r="CF277" s="76"/>
    </row>
    <row r="278" spans="9:84" s="74" customFormat="1" ht="12.75" hidden="1"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BI278" s="75"/>
      <c r="BJ278" s="75"/>
      <c r="BK278" s="75"/>
      <c r="BL278" s="75"/>
      <c r="BM278" s="75"/>
      <c r="BN278" s="75"/>
      <c r="BO278" s="75"/>
      <c r="BP278" s="75"/>
      <c r="BQ278" s="75"/>
      <c r="BR278" s="75"/>
      <c r="BS278" s="75"/>
      <c r="BT278" s="75"/>
      <c r="BU278" s="75"/>
      <c r="BV278" s="75"/>
      <c r="BW278" s="75"/>
      <c r="BX278" s="75"/>
      <c r="BY278" s="75"/>
      <c r="BZ278" s="76"/>
      <c r="CA278" s="76"/>
      <c r="CB278" s="76"/>
      <c r="CC278" s="76"/>
      <c r="CD278" s="76"/>
      <c r="CE278" s="76"/>
      <c r="CF278" s="76"/>
    </row>
    <row r="279" spans="9:84" s="74" customFormat="1" ht="12.75" hidden="1"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BI279" s="75"/>
      <c r="BJ279" s="75"/>
      <c r="BK279" s="75"/>
      <c r="BL279" s="75"/>
      <c r="BM279" s="75"/>
      <c r="BN279" s="75"/>
      <c r="BO279" s="75"/>
      <c r="BP279" s="75"/>
      <c r="BQ279" s="75"/>
      <c r="BR279" s="75"/>
      <c r="BS279" s="75"/>
      <c r="BT279" s="75"/>
      <c r="BU279" s="75"/>
      <c r="BV279" s="75"/>
      <c r="BW279" s="75"/>
      <c r="BX279" s="75"/>
      <c r="BY279" s="75"/>
      <c r="BZ279" s="76"/>
      <c r="CA279" s="76"/>
      <c r="CB279" s="76"/>
      <c r="CC279" s="76"/>
      <c r="CD279" s="76"/>
      <c r="CE279" s="76"/>
      <c r="CF279" s="76"/>
    </row>
    <row r="280" spans="9:84" s="74" customFormat="1" ht="12.75" hidden="1"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BI280" s="75"/>
      <c r="BJ280" s="75"/>
      <c r="BK280" s="75"/>
      <c r="BL280" s="75"/>
      <c r="BM280" s="75"/>
      <c r="BN280" s="75"/>
      <c r="BO280" s="75"/>
      <c r="BP280" s="75"/>
      <c r="BQ280" s="75"/>
      <c r="BR280" s="75"/>
      <c r="BS280" s="75"/>
      <c r="BT280" s="75"/>
      <c r="BU280" s="75"/>
      <c r="BV280" s="75"/>
      <c r="BW280" s="75"/>
      <c r="BX280" s="75"/>
      <c r="BY280" s="75"/>
      <c r="BZ280" s="76"/>
      <c r="CA280" s="76"/>
      <c r="CB280" s="76"/>
      <c r="CC280" s="76"/>
      <c r="CD280" s="76"/>
      <c r="CE280" s="76"/>
      <c r="CF280" s="76"/>
    </row>
    <row r="281" spans="9:84" s="74" customFormat="1" ht="12.75" hidden="1"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BI281" s="75"/>
      <c r="BJ281" s="75"/>
      <c r="BK281" s="75"/>
      <c r="BL281" s="75"/>
      <c r="BM281" s="75"/>
      <c r="BN281" s="75"/>
      <c r="BO281" s="75"/>
      <c r="BP281" s="75"/>
      <c r="BQ281" s="75"/>
      <c r="BR281" s="75"/>
      <c r="BS281" s="75"/>
      <c r="BT281" s="75"/>
      <c r="BU281" s="75"/>
      <c r="BV281" s="75"/>
      <c r="BW281" s="75"/>
      <c r="BX281" s="75"/>
      <c r="BY281" s="75"/>
      <c r="BZ281" s="76"/>
      <c r="CA281" s="76"/>
      <c r="CB281" s="76"/>
      <c r="CC281" s="76"/>
      <c r="CD281" s="76"/>
      <c r="CE281" s="76"/>
      <c r="CF281" s="76"/>
    </row>
    <row r="282" spans="9:84" s="74" customFormat="1" ht="12.75" hidden="1"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BI282" s="75"/>
      <c r="BJ282" s="75"/>
      <c r="BK282" s="75"/>
      <c r="BL282" s="75"/>
      <c r="BM282" s="75"/>
      <c r="BN282" s="75"/>
      <c r="BO282" s="75"/>
      <c r="BP282" s="75"/>
      <c r="BQ282" s="75"/>
      <c r="BR282" s="75"/>
      <c r="BS282" s="75"/>
      <c r="BT282" s="75"/>
      <c r="BU282" s="75"/>
      <c r="BV282" s="75"/>
      <c r="BW282" s="75"/>
      <c r="BX282" s="75"/>
      <c r="BY282" s="75"/>
      <c r="BZ282" s="76"/>
      <c r="CA282" s="76"/>
      <c r="CB282" s="76"/>
      <c r="CC282" s="76"/>
      <c r="CD282" s="76"/>
      <c r="CE282" s="76"/>
      <c r="CF282" s="76"/>
    </row>
    <row r="283" spans="9:84" s="74" customFormat="1" ht="12.75" hidden="1"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BI283" s="75"/>
      <c r="BJ283" s="75"/>
      <c r="BK283" s="75"/>
      <c r="BL283" s="75"/>
      <c r="BM283" s="75"/>
      <c r="BN283" s="75"/>
      <c r="BO283" s="75"/>
      <c r="BP283" s="75"/>
      <c r="BQ283" s="75"/>
      <c r="BR283" s="75"/>
      <c r="BS283" s="75"/>
      <c r="BT283" s="75"/>
      <c r="BU283" s="75"/>
      <c r="BV283" s="75"/>
      <c r="BW283" s="75"/>
      <c r="BX283" s="75"/>
      <c r="BY283" s="75"/>
      <c r="BZ283" s="76"/>
      <c r="CA283" s="76"/>
      <c r="CB283" s="76"/>
      <c r="CC283" s="76"/>
      <c r="CD283" s="76"/>
      <c r="CE283" s="76"/>
      <c r="CF283" s="76"/>
    </row>
    <row r="284" spans="9:84" s="74" customFormat="1" ht="12.75" hidden="1"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BI284" s="75"/>
      <c r="BJ284" s="75"/>
      <c r="BK284" s="75"/>
      <c r="BL284" s="75"/>
      <c r="BM284" s="75"/>
      <c r="BN284" s="75"/>
      <c r="BO284" s="75"/>
      <c r="BP284" s="75"/>
      <c r="BQ284" s="75"/>
      <c r="BR284" s="75"/>
      <c r="BS284" s="75"/>
      <c r="BT284" s="75"/>
      <c r="BU284" s="75"/>
      <c r="BV284" s="75"/>
      <c r="BW284" s="75"/>
      <c r="BX284" s="75"/>
      <c r="BY284" s="75"/>
      <c r="BZ284" s="76"/>
      <c r="CA284" s="76"/>
      <c r="CB284" s="76"/>
      <c r="CC284" s="76"/>
      <c r="CD284" s="76"/>
      <c r="CE284" s="76"/>
      <c r="CF284" s="76"/>
    </row>
    <row r="285" spans="9:84" s="74" customFormat="1" ht="12.75" hidden="1"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BI285" s="75"/>
      <c r="BJ285" s="75"/>
      <c r="BK285" s="75"/>
      <c r="BL285" s="75"/>
      <c r="BM285" s="75"/>
      <c r="BN285" s="75"/>
      <c r="BO285" s="75"/>
      <c r="BP285" s="75"/>
      <c r="BQ285" s="75"/>
      <c r="BR285" s="75"/>
      <c r="BS285" s="75"/>
      <c r="BT285" s="75"/>
      <c r="BU285" s="75"/>
      <c r="BV285" s="75"/>
      <c r="BW285" s="75"/>
      <c r="BX285" s="75"/>
      <c r="BY285" s="75"/>
      <c r="BZ285" s="76"/>
      <c r="CA285" s="76"/>
      <c r="CB285" s="76"/>
      <c r="CC285" s="76"/>
      <c r="CD285" s="76"/>
      <c r="CE285" s="76"/>
      <c r="CF285" s="76"/>
    </row>
    <row r="286" spans="9:84" s="74" customFormat="1" ht="12.75" hidden="1"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BI286" s="75"/>
      <c r="BJ286" s="75"/>
      <c r="BK286" s="75"/>
      <c r="BL286" s="75"/>
      <c r="BM286" s="75"/>
      <c r="BN286" s="75"/>
      <c r="BO286" s="75"/>
      <c r="BP286" s="75"/>
      <c r="BQ286" s="75"/>
      <c r="BR286" s="75"/>
      <c r="BS286" s="75"/>
      <c r="BT286" s="75"/>
      <c r="BU286" s="75"/>
      <c r="BV286" s="75"/>
      <c r="BW286" s="75"/>
      <c r="BX286" s="75"/>
      <c r="BY286" s="75"/>
      <c r="BZ286" s="76"/>
      <c r="CA286" s="76"/>
      <c r="CB286" s="76"/>
      <c r="CC286" s="76"/>
      <c r="CD286" s="76"/>
      <c r="CE286" s="76"/>
      <c r="CF286" s="76"/>
    </row>
    <row r="287" spans="9:84" s="74" customFormat="1" ht="12.75" hidden="1"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BI287" s="75"/>
      <c r="BJ287" s="75"/>
      <c r="BK287" s="75"/>
      <c r="BL287" s="75"/>
      <c r="BM287" s="75"/>
      <c r="BN287" s="75"/>
      <c r="BO287" s="75"/>
      <c r="BP287" s="75"/>
      <c r="BQ287" s="75"/>
      <c r="BR287" s="75"/>
      <c r="BS287" s="75"/>
      <c r="BT287" s="75"/>
      <c r="BU287" s="75"/>
      <c r="BV287" s="75"/>
      <c r="BW287" s="75"/>
      <c r="BX287" s="75"/>
      <c r="BY287" s="75"/>
      <c r="BZ287" s="76"/>
      <c r="CA287" s="76"/>
      <c r="CB287" s="76"/>
      <c r="CC287" s="76"/>
      <c r="CD287" s="76"/>
      <c r="CE287" s="76"/>
      <c r="CF287" s="76"/>
    </row>
    <row r="288" spans="9:84" s="74" customFormat="1" ht="12.75" hidden="1"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BI288" s="75"/>
      <c r="BJ288" s="75"/>
      <c r="BK288" s="75"/>
      <c r="BL288" s="75"/>
      <c r="BM288" s="75"/>
      <c r="BN288" s="75"/>
      <c r="BO288" s="75"/>
      <c r="BP288" s="75"/>
      <c r="BQ288" s="75"/>
      <c r="BR288" s="75"/>
      <c r="BS288" s="75"/>
      <c r="BT288" s="75"/>
      <c r="BU288" s="75"/>
      <c r="BV288" s="75"/>
      <c r="BW288" s="75"/>
      <c r="BX288" s="75"/>
      <c r="BY288" s="75"/>
      <c r="BZ288" s="76"/>
      <c r="CA288" s="76"/>
      <c r="CB288" s="76"/>
      <c r="CC288" s="76"/>
      <c r="CD288" s="76"/>
      <c r="CE288" s="76"/>
      <c r="CF288" s="76"/>
    </row>
    <row r="289" spans="9:84" s="74" customFormat="1" ht="12.75" hidden="1"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BI289" s="75"/>
      <c r="BJ289" s="75"/>
      <c r="BK289" s="75"/>
      <c r="BL289" s="75"/>
      <c r="BM289" s="75"/>
      <c r="BN289" s="75"/>
      <c r="BO289" s="75"/>
      <c r="BP289" s="75"/>
      <c r="BQ289" s="75"/>
      <c r="BR289" s="75"/>
      <c r="BS289" s="75"/>
      <c r="BT289" s="75"/>
      <c r="BU289" s="75"/>
      <c r="BV289" s="75"/>
      <c r="BW289" s="75"/>
      <c r="BX289" s="75"/>
      <c r="BY289" s="75"/>
      <c r="BZ289" s="76"/>
      <c r="CA289" s="76"/>
      <c r="CB289" s="76"/>
      <c r="CC289" s="76"/>
      <c r="CD289" s="76"/>
      <c r="CE289" s="76"/>
      <c r="CF289" s="76"/>
    </row>
    <row r="290" spans="9:84" s="74" customFormat="1" ht="12.75" hidden="1"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BI290" s="75"/>
      <c r="BJ290" s="75"/>
      <c r="BK290" s="75"/>
      <c r="BL290" s="75"/>
      <c r="BM290" s="75"/>
      <c r="BN290" s="75"/>
      <c r="BO290" s="75"/>
      <c r="BP290" s="75"/>
      <c r="BQ290" s="75"/>
      <c r="BR290" s="75"/>
      <c r="BS290" s="75"/>
      <c r="BT290" s="75"/>
      <c r="BU290" s="75"/>
      <c r="BV290" s="75"/>
      <c r="BW290" s="75"/>
      <c r="BX290" s="75"/>
      <c r="BY290" s="75"/>
      <c r="BZ290" s="76"/>
      <c r="CA290" s="76"/>
      <c r="CB290" s="76"/>
      <c r="CC290" s="76"/>
      <c r="CD290" s="76"/>
      <c r="CE290" s="76"/>
      <c r="CF290" s="76"/>
    </row>
    <row r="291" spans="9:84" s="74" customFormat="1" ht="12.75" hidden="1"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BI291" s="75"/>
      <c r="BJ291" s="75"/>
      <c r="BK291" s="75"/>
      <c r="BL291" s="75"/>
      <c r="BM291" s="75"/>
      <c r="BN291" s="75"/>
      <c r="BO291" s="75"/>
      <c r="BP291" s="75"/>
      <c r="BQ291" s="75"/>
      <c r="BR291" s="75"/>
      <c r="BS291" s="75"/>
      <c r="BT291" s="75"/>
      <c r="BU291" s="75"/>
      <c r="BV291" s="75"/>
      <c r="BW291" s="75"/>
      <c r="BX291" s="75"/>
      <c r="BY291" s="75"/>
      <c r="BZ291" s="76"/>
      <c r="CA291" s="76"/>
      <c r="CB291" s="76"/>
      <c r="CC291" s="76"/>
      <c r="CD291" s="76"/>
      <c r="CE291" s="76"/>
      <c r="CF291" s="76"/>
    </row>
    <row r="292" spans="9:84" s="74" customFormat="1" ht="12.75" hidden="1"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BI292" s="75"/>
      <c r="BJ292" s="75"/>
      <c r="BK292" s="75"/>
      <c r="BL292" s="75"/>
      <c r="BM292" s="75"/>
      <c r="BN292" s="75"/>
      <c r="BO292" s="75"/>
      <c r="BP292" s="75"/>
      <c r="BQ292" s="75"/>
      <c r="BR292" s="75"/>
      <c r="BS292" s="75"/>
      <c r="BT292" s="75"/>
      <c r="BU292" s="75"/>
      <c r="BV292" s="75"/>
      <c r="BW292" s="75"/>
      <c r="BX292" s="75"/>
      <c r="BY292" s="75"/>
      <c r="BZ292" s="76"/>
      <c r="CA292" s="76"/>
      <c r="CB292" s="76"/>
      <c r="CC292" s="76"/>
      <c r="CD292" s="76"/>
      <c r="CE292" s="76"/>
      <c r="CF292" s="76"/>
    </row>
    <row r="293" spans="9:84" s="74" customFormat="1" ht="12.75" hidden="1"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BI293" s="75"/>
      <c r="BJ293" s="75"/>
      <c r="BK293" s="75"/>
      <c r="BL293" s="75"/>
      <c r="BM293" s="75"/>
      <c r="BN293" s="75"/>
      <c r="BO293" s="75"/>
      <c r="BP293" s="75"/>
      <c r="BQ293" s="75"/>
      <c r="BR293" s="75"/>
      <c r="BS293" s="75"/>
      <c r="BT293" s="75"/>
      <c r="BU293" s="75"/>
      <c r="BV293" s="75"/>
      <c r="BW293" s="75"/>
      <c r="BX293" s="75"/>
      <c r="BY293" s="75"/>
      <c r="BZ293" s="76"/>
      <c r="CA293" s="76"/>
      <c r="CB293" s="76"/>
      <c r="CC293" s="76"/>
      <c r="CD293" s="76"/>
      <c r="CE293" s="76"/>
      <c r="CF293" s="76"/>
    </row>
    <row r="294" spans="9:84" s="74" customFormat="1" ht="12.75" hidden="1"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BI294" s="75"/>
      <c r="BJ294" s="75"/>
      <c r="BK294" s="75"/>
      <c r="BL294" s="75"/>
      <c r="BM294" s="75"/>
      <c r="BN294" s="75"/>
      <c r="BO294" s="75"/>
      <c r="BP294" s="75"/>
      <c r="BQ294" s="75"/>
      <c r="BR294" s="75"/>
      <c r="BS294" s="75"/>
      <c r="BT294" s="75"/>
      <c r="BU294" s="75"/>
      <c r="BV294" s="75"/>
      <c r="BW294" s="75"/>
      <c r="BX294" s="75"/>
      <c r="BY294" s="75"/>
      <c r="BZ294" s="76"/>
      <c r="CA294" s="76"/>
      <c r="CB294" s="76"/>
      <c r="CC294" s="76"/>
      <c r="CD294" s="76"/>
      <c r="CE294" s="76"/>
      <c r="CF294" s="76"/>
    </row>
    <row r="295" spans="9:84" s="74" customFormat="1" ht="12.75" hidden="1"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BI295" s="75"/>
      <c r="BJ295" s="75"/>
      <c r="BK295" s="75"/>
      <c r="BL295" s="75"/>
      <c r="BM295" s="75"/>
      <c r="BN295" s="75"/>
      <c r="BO295" s="75"/>
      <c r="BP295" s="75"/>
      <c r="BQ295" s="75"/>
      <c r="BR295" s="75"/>
      <c r="BS295" s="75"/>
      <c r="BT295" s="75"/>
      <c r="BU295" s="75"/>
      <c r="BV295" s="75"/>
      <c r="BW295" s="75"/>
      <c r="BX295" s="75"/>
      <c r="BY295" s="75"/>
      <c r="BZ295" s="76"/>
      <c r="CA295" s="76"/>
      <c r="CB295" s="76"/>
      <c r="CC295" s="76"/>
      <c r="CD295" s="76"/>
      <c r="CE295" s="76"/>
      <c r="CF295" s="76"/>
    </row>
    <row r="296" spans="9:84" s="74" customFormat="1" ht="12.75" hidden="1"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BI296" s="75"/>
      <c r="BJ296" s="75"/>
      <c r="BK296" s="75"/>
      <c r="BL296" s="75"/>
      <c r="BM296" s="75"/>
      <c r="BN296" s="75"/>
      <c r="BO296" s="75"/>
      <c r="BP296" s="75"/>
      <c r="BQ296" s="75"/>
      <c r="BR296" s="75"/>
      <c r="BS296" s="75"/>
      <c r="BT296" s="75"/>
      <c r="BU296" s="75"/>
      <c r="BV296" s="75"/>
      <c r="BW296" s="75"/>
      <c r="BX296" s="75"/>
      <c r="BY296" s="75"/>
      <c r="BZ296" s="76"/>
      <c r="CA296" s="76"/>
      <c r="CB296" s="76"/>
      <c r="CC296" s="76"/>
      <c r="CD296" s="76"/>
      <c r="CE296" s="76"/>
      <c r="CF296" s="76"/>
    </row>
    <row r="297" spans="9:84" s="74" customFormat="1" ht="12.75" hidden="1"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BI297" s="75"/>
      <c r="BJ297" s="75"/>
      <c r="BK297" s="75"/>
      <c r="BL297" s="75"/>
      <c r="BM297" s="75"/>
      <c r="BN297" s="75"/>
      <c r="BO297" s="75"/>
      <c r="BP297" s="75"/>
      <c r="BQ297" s="75"/>
      <c r="BR297" s="75"/>
      <c r="BS297" s="75"/>
      <c r="BT297" s="75"/>
      <c r="BU297" s="75"/>
      <c r="BV297" s="75"/>
      <c r="BW297" s="75"/>
      <c r="BX297" s="75"/>
      <c r="BY297" s="75"/>
      <c r="BZ297" s="76"/>
      <c r="CA297" s="76"/>
      <c r="CB297" s="76"/>
      <c r="CC297" s="76"/>
      <c r="CD297" s="76"/>
      <c r="CE297" s="76"/>
      <c r="CF297" s="76"/>
    </row>
    <row r="298" spans="9:84" s="74" customFormat="1" ht="12.75" hidden="1"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BI298" s="75"/>
      <c r="BJ298" s="75"/>
      <c r="BK298" s="75"/>
      <c r="BL298" s="75"/>
      <c r="BM298" s="75"/>
      <c r="BN298" s="75"/>
      <c r="BO298" s="75"/>
      <c r="BP298" s="75"/>
      <c r="BQ298" s="75"/>
      <c r="BR298" s="75"/>
      <c r="BS298" s="75"/>
      <c r="BT298" s="75"/>
      <c r="BU298" s="75"/>
      <c r="BV298" s="75"/>
      <c r="BW298" s="75"/>
      <c r="BX298" s="75"/>
      <c r="BY298" s="75"/>
      <c r="BZ298" s="76"/>
      <c r="CA298" s="76"/>
      <c r="CB298" s="76"/>
      <c r="CC298" s="76"/>
      <c r="CD298" s="76"/>
      <c r="CE298" s="76"/>
      <c r="CF298" s="76"/>
    </row>
    <row r="299" spans="9:84" s="74" customFormat="1" ht="12.75" hidden="1"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BI299" s="75"/>
      <c r="BJ299" s="75"/>
      <c r="BK299" s="75"/>
      <c r="BL299" s="75"/>
      <c r="BM299" s="75"/>
      <c r="BN299" s="75"/>
      <c r="BO299" s="75"/>
      <c r="BP299" s="75"/>
      <c r="BQ299" s="75"/>
      <c r="BR299" s="75"/>
      <c r="BS299" s="75"/>
      <c r="BT299" s="75"/>
      <c r="BU299" s="75"/>
      <c r="BV299" s="75"/>
      <c r="BW299" s="75"/>
      <c r="BX299" s="75"/>
      <c r="BY299" s="75"/>
      <c r="BZ299" s="76"/>
      <c r="CA299" s="76"/>
      <c r="CB299" s="76"/>
      <c r="CC299" s="76"/>
      <c r="CD299" s="76"/>
      <c r="CE299" s="76"/>
      <c r="CF299" s="76"/>
    </row>
    <row r="300" spans="9:84" s="74" customFormat="1" ht="12.75" hidden="1"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BI300" s="75"/>
      <c r="BJ300" s="75"/>
      <c r="BK300" s="75"/>
      <c r="BL300" s="75"/>
      <c r="BM300" s="75"/>
      <c r="BN300" s="75"/>
      <c r="BO300" s="75"/>
      <c r="BP300" s="75"/>
      <c r="BQ300" s="75"/>
      <c r="BR300" s="75"/>
      <c r="BS300" s="75"/>
      <c r="BT300" s="75"/>
      <c r="BU300" s="75"/>
      <c r="BV300" s="75"/>
      <c r="BW300" s="75"/>
      <c r="BX300" s="75"/>
      <c r="BY300" s="75"/>
      <c r="BZ300" s="76"/>
      <c r="CA300" s="76"/>
      <c r="CB300" s="76"/>
      <c r="CC300" s="76"/>
      <c r="CD300" s="76"/>
      <c r="CE300" s="76"/>
      <c r="CF300" s="76"/>
    </row>
    <row r="301" spans="9:84" s="74" customFormat="1" ht="12.75" hidden="1"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BI301" s="75"/>
      <c r="BJ301" s="75"/>
      <c r="BK301" s="75"/>
      <c r="BL301" s="75"/>
      <c r="BM301" s="75"/>
      <c r="BN301" s="75"/>
      <c r="BO301" s="75"/>
      <c r="BP301" s="75"/>
      <c r="BQ301" s="75"/>
      <c r="BR301" s="75"/>
      <c r="BS301" s="75"/>
      <c r="BT301" s="75"/>
      <c r="BU301" s="75"/>
      <c r="BV301" s="75"/>
      <c r="BW301" s="75"/>
      <c r="BX301" s="75"/>
      <c r="BY301" s="75"/>
      <c r="BZ301" s="76"/>
      <c r="CA301" s="76"/>
      <c r="CB301" s="76"/>
      <c r="CC301" s="76"/>
      <c r="CD301" s="76"/>
      <c r="CE301" s="76"/>
      <c r="CF301" s="76"/>
    </row>
    <row r="302" spans="9:84" s="74" customFormat="1" ht="12.75" hidden="1"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BI302" s="75"/>
      <c r="BJ302" s="75"/>
      <c r="BK302" s="75"/>
      <c r="BL302" s="75"/>
      <c r="BM302" s="75"/>
      <c r="BN302" s="75"/>
      <c r="BO302" s="75"/>
      <c r="BP302" s="75"/>
      <c r="BQ302" s="75"/>
      <c r="BR302" s="75"/>
      <c r="BS302" s="75"/>
      <c r="BT302" s="75"/>
      <c r="BU302" s="75"/>
      <c r="BV302" s="75"/>
      <c r="BW302" s="75"/>
      <c r="BX302" s="75"/>
      <c r="BY302" s="75"/>
      <c r="BZ302" s="76"/>
      <c r="CA302" s="76"/>
      <c r="CB302" s="76"/>
      <c r="CC302" s="76"/>
      <c r="CD302" s="76"/>
      <c r="CE302" s="76"/>
      <c r="CF302" s="76"/>
    </row>
    <row r="303" spans="9:84" s="74" customFormat="1" ht="12.75" hidden="1"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BI303" s="75"/>
      <c r="BJ303" s="75"/>
      <c r="BK303" s="75"/>
      <c r="BL303" s="75"/>
      <c r="BM303" s="75"/>
      <c r="BN303" s="75"/>
      <c r="BO303" s="75"/>
      <c r="BP303" s="75"/>
      <c r="BQ303" s="75"/>
      <c r="BR303" s="75"/>
      <c r="BS303" s="75"/>
      <c r="BT303" s="75"/>
      <c r="BU303" s="75"/>
      <c r="BV303" s="75"/>
      <c r="BW303" s="75"/>
      <c r="BX303" s="75"/>
      <c r="BY303" s="75"/>
      <c r="BZ303" s="76"/>
      <c r="CA303" s="76"/>
      <c r="CB303" s="76"/>
      <c r="CC303" s="76"/>
      <c r="CD303" s="76"/>
      <c r="CE303" s="76"/>
      <c r="CF303" s="76"/>
    </row>
    <row r="304" spans="9:84" s="74" customFormat="1" ht="12.75" hidden="1"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BI304" s="75"/>
      <c r="BJ304" s="75"/>
      <c r="BK304" s="75"/>
      <c r="BL304" s="75"/>
      <c r="BM304" s="75"/>
      <c r="BN304" s="75"/>
      <c r="BO304" s="75"/>
      <c r="BP304" s="75"/>
      <c r="BQ304" s="75"/>
      <c r="BR304" s="75"/>
      <c r="BS304" s="75"/>
      <c r="BT304" s="75"/>
      <c r="BU304" s="75"/>
      <c r="BV304" s="75"/>
      <c r="BW304" s="75"/>
      <c r="BX304" s="75"/>
      <c r="BY304" s="75"/>
      <c r="BZ304" s="76"/>
      <c r="CA304" s="76"/>
      <c r="CB304" s="76"/>
      <c r="CC304" s="76"/>
      <c r="CD304" s="76"/>
      <c r="CE304" s="76"/>
      <c r="CF304" s="76"/>
    </row>
    <row r="305" spans="9:84" s="74" customFormat="1" ht="12.75" hidden="1"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BI305" s="75"/>
      <c r="BJ305" s="75"/>
      <c r="BK305" s="75"/>
      <c r="BL305" s="75"/>
      <c r="BM305" s="75"/>
      <c r="BN305" s="75"/>
      <c r="BO305" s="75"/>
      <c r="BP305" s="75"/>
      <c r="BQ305" s="75"/>
      <c r="BR305" s="75"/>
      <c r="BS305" s="75"/>
      <c r="BT305" s="75"/>
      <c r="BU305" s="75"/>
      <c r="BV305" s="75"/>
      <c r="BW305" s="75"/>
      <c r="BX305" s="75"/>
      <c r="BY305" s="75"/>
      <c r="BZ305" s="76"/>
      <c r="CA305" s="76"/>
      <c r="CB305" s="76"/>
      <c r="CC305" s="76"/>
      <c r="CD305" s="76"/>
      <c r="CE305" s="76"/>
      <c r="CF305" s="76"/>
    </row>
    <row r="306" spans="9:84" s="74" customFormat="1" ht="12.75" hidden="1"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BI306" s="75"/>
      <c r="BJ306" s="75"/>
      <c r="BK306" s="75"/>
      <c r="BL306" s="75"/>
      <c r="BM306" s="75"/>
      <c r="BN306" s="75"/>
      <c r="BO306" s="75"/>
      <c r="BP306" s="75"/>
      <c r="BQ306" s="75"/>
      <c r="BR306" s="75"/>
      <c r="BS306" s="75"/>
      <c r="BT306" s="75"/>
      <c r="BU306" s="75"/>
      <c r="BV306" s="75"/>
      <c r="BW306" s="75"/>
      <c r="BX306" s="75"/>
      <c r="BY306" s="75"/>
      <c r="BZ306" s="76"/>
      <c r="CA306" s="76"/>
      <c r="CB306" s="76"/>
      <c r="CC306" s="76"/>
      <c r="CD306" s="76"/>
      <c r="CE306" s="76"/>
      <c r="CF306" s="76"/>
    </row>
    <row r="307" spans="9:84" s="74" customFormat="1" ht="12.75" hidden="1"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BI307" s="75"/>
      <c r="BJ307" s="75"/>
      <c r="BK307" s="75"/>
      <c r="BL307" s="75"/>
      <c r="BM307" s="75"/>
      <c r="BN307" s="75"/>
      <c r="BO307" s="75"/>
      <c r="BP307" s="75"/>
      <c r="BQ307" s="75"/>
      <c r="BR307" s="75"/>
      <c r="BS307" s="75"/>
      <c r="BT307" s="75"/>
      <c r="BU307" s="75"/>
      <c r="BV307" s="75"/>
      <c r="BW307" s="75"/>
      <c r="BX307" s="75"/>
      <c r="BY307" s="75"/>
      <c r="BZ307" s="76"/>
      <c r="CA307" s="76"/>
      <c r="CB307" s="76"/>
      <c r="CC307" s="76"/>
      <c r="CD307" s="76"/>
      <c r="CE307" s="76"/>
      <c r="CF307" s="76"/>
    </row>
    <row r="308" spans="9:84" s="74" customFormat="1" ht="12.75" hidden="1"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BI308" s="75"/>
      <c r="BJ308" s="75"/>
      <c r="BK308" s="75"/>
      <c r="BL308" s="75"/>
      <c r="BM308" s="75"/>
      <c r="BN308" s="75"/>
      <c r="BO308" s="75"/>
      <c r="BP308" s="75"/>
      <c r="BQ308" s="75"/>
      <c r="BR308" s="75"/>
      <c r="BS308" s="75"/>
      <c r="BT308" s="75"/>
      <c r="BU308" s="75"/>
      <c r="BV308" s="75"/>
      <c r="BW308" s="75"/>
      <c r="BX308" s="75"/>
      <c r="BY308" s="75"/>
      <c r="BZ308" s="76"/>
      <c r="CA308" s="76"/>
      <c r="CB308" s="76"/>
      <c r="CC308" s="76"/>
      <c r="CD308" s="76"/>
      <c r="CE308" s="76"/>
      <c r="CF308" s="76"/>
    </row>
    <row r="309" spans="9:84" s="74" customFormat="1" ht="12.75" hidden="1"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BI309" s="75"/>
      <c r="BJ309" s="75"/>
      <c r="BK309" s="75"/>
      <c r="BL309" s="75"/>
      <c r="BM309" s="75"/>
      <c r="BN309" s="75"/>
      <c r="BO309" s="75"/>
      <c r="BP309" s="75"/>
      <c r="BQ309" s="75"/>
      <c r="BR309" s="75"/>
      <c r="BS309" s="75"/>
      <c r="BT309" s="75"/>
      <c r="BU309" s="75"/>
      <c r="BV309" s="75"/>
      <c r="BW309" s="75"/>
      <c r="BX309" s="75"/>
      <c r="BY309" s="75"/>
      <c r="BZ309" s="76"/>
      <c r="CA309" s="76"/>
      <c r="CB309" s="76"/>
      <c r="CC309" s="76"/>
      <c r="CD309" s="76"/>
      <c r="CE309" s="76"/>
      <c r="CF309" s="76"/>
    </row>
    <row r="310" spans="9:84" s="74" customFormat="1" ht="12.75" hidden="1"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BI310" s="75"/>
      <c r="BJ310" s="75"/>
      <c r="BK310" s="75"/>
      <c r="BL310" s="75"/>
      <c r="BM310" s="75"/>
      <c r="BN310" s="75"/>
      <c r="BO310" s="75"/>
      <c r="BP310" s="75"/>
      <c r="BQ310" s="75"/>
      <c r="BR310" s="75"/>
      <c r="BS310" s="75"/>
      <c r="BT310" s="75"/>
      <c r="BU310" s="75"/>
      <c r="BV310" s="75"/>
      <c r="BW310" s="75"/>
      <c r="BX310" s="75"/>
      <c r="BY310" s="75"/>
      <c r="BZ310" s="76"/>
      <c r="CA310" s="76"/>
      <c r="CB310" s="76"/>
      <c r="CC310" s="76"/>
      <c r="CD310" s="76"/>
      <c r="CE310" s="76"/>
      <c r="CF310" s="76"/>
    </row>
    <row r="311" spans="9:84" s="74" customFormat="1" ht="12.75" hidden="1"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BI311" s="75"/>
      <c r="BJ311" s="75"/>
      <c r="BK311" s="75"/>
      <c r="BL311" s="75"/>
      <c r="BM311" s="75"/>
      <c r="BN311" s="75"/>
      <c r="BO311" s="75"/>
      <c r="BP311" s="75"/>
      <c r="BQ311" s="75"/>
      <c r="BR311" s="75"/>
      <c r="BS311" s="75"/>
      <c r="BT311" s="75"/>
      <c r="BU311" s="75"/>
      <c r="BV311" s="75"/>
      <c r="BW311" s="75"/>
      <c r="BX311" s="75"/>
      <c r="BY311" s="75"/>
      <c r="BZ311" s="76"/>
      <c r="CA311" s="76"/>
      <c r="CB311" s="76"/>
      <c r="CC311" s="76"/>
      <c r="CD311" s="76"/>
      <c r="CE311" s="76"/>
      <c r="CF311" s="76"/>
    </row>
    <row r="312" spans="9:84" s="74" customFormat="1" ht="12.75" hidden="1"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BI312" s="75"/>
      <c r="BJ312" s="75"/>
      <c r="BK312" s="75"/>
      <c r="BL312" s="75"/>
      <c r="BM312" s="75"/>
      <c r="BN312" s="75"/>
      <c r="BO312" s="75"/>
      <c r="BP312" s="75"/>
      <c r="BQ312" s="75"/>
      <c r="BR312" s="75"/>
      <c r="BS312" s="75"/>
      <c r="BT312" s="75"/>
      <c r="BU312" s="75"/>
      <c r="BV312" s="75"/>
      <c r="BW312" s="75"/>
      <c r="BX312" s="75"/>
      <c r="BY312" s="75"/>
      <c r="BZ312" s="76"/>
      <c r="CA312" s="76"/>
      <c r="CB312" s="76"/>
      <c r="CC312" s="76"/>
      <c r="CD312" s="76"/>
      <c r="CE312" s="76"/>
      <c r="CF312" s="76"/>
    </row>
    <row r="313" spans="9:84" s="74" customFormat="1" ht="12.75" hidden="1"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BI313" s="75"/>
      <c r="BJ313" s="75"/>
      <c r="BK313" s="75"/>
      <c r="BL313" s="75"/>
      <c r="BM313" s="75"/>
      <c r="BN313" s="75"/>
      <c r="BO313" s="75"/>
      <c r="BP313" s="75"/>
      <c r="BQ313" s="75"/>
      <c r="BR313" s="75"/>
      <c r="BS313" s="75"/>
      <c r="BT313" s="75"/>
      <c r="BU313" s="75"/>
      <c r="BV313" s="75"/>
      <c r="BW313" s="75"/>
      <c r="BX313" s="75"/>
      <c r="BY313" s="75"/>
      <c r="BZ313" s="76"/>
      <c r="CA313" s="76"/>
      <c r="CB313" s="76"/>
      <c r="CC313" s="76"/>
      <c r="CD313" s="76"/>
      <c r="CE313" s="76"/>
      <c r="CF313" s="76"/>
    </row>
    <row r="314" spans="9:84" s="74" customFormat="1" ht="12.75" hidden="1"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BI314" s="75"/>
      <c r="BJ314" s="75"/>
      <c r="BK314" s="75"/>
      <c r="BL314" s="75"/>
      <c r="BM314" s="75"/>
      <c r="BN314" s="75"/>
      <c r="BO314" s="75"/>
      <c r="BP314" s="75"/>
      <c r="BQ314" s="75"/>
      <c r="BR314" s="75"/>
      <c r="BS314" s="75"/>
      <c r="BT314" s="75"/>
      <c r="BU314" s="75"/>
      <c r="BV314" s="75"/>
      <c r="BW314" s="75"/>
      <c r="BX314" s="75"/>
      <c r="BY314" s="75"/>
      <c r="BZ314" s="76"/>
      <c r="CA314" s="76"/>
      <c r="CB314" s="76"/>
      <c r="CC314" s="76"/>
      <c r="CD314" s="76"/>
      <c r="CE314" s="76"/>
      <c r="CF314" s="76"/>
    </row>
    <row r="315" spans="9:84" s="74" customFormat="1" ht="12.75" hidden="1"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BI315" s="75"/>
      <c r="BJ315" s="75"/>
      <c r="BK315" s="75"/>
      <c r="BL315" s="75"/>
      <c r="BM315" s="75"/>
      <c r="BN315" s="75"/>
      <c r="BO315" s="75"/>
      <c r="BP315" s="75"/>
      <c r="BQ315" s="75"/>
      <c r="BR315" s="75"/>
      <c r="BS315" s="75"/>
      <c r="BT315" s="75"/>
      <c r="BU315" s="75"/>
      <c r="BV315" s="75"/>
      <c r="BW315" s="75"/>
      <c r="BX315" s="75"/>
      <c r="BY315" s="75"/>
      <c r="BZ315" s="76"/>
      <c r="CA315" s="76"/>
      <c r="CB315" s="76"/>
      <c r="CC315" s="76"/>
      <c r="CD315" s="76"/>
      <c r="CE315" s="76"/>
      <c r="CF315" s="76"/>
    </row>
    <row r="316" spans="9:84" s="74" customFormat="1" ht="12.75" hidden="1"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BI316" s="75"/>
      <c r="BJ316" s="75"/>
      <c r="BK316" s="75"/>
      <c r="BL316" s="75"/>
      <c r="BM316" s="75"/>
      <c r="BN316" s="75"/>
      <c r="BO316" s="75"/>
      <c r="BP316" s="75"/>
      <c r="BQ316" s="75"/>
      <c r="BR316" s="75"/>
      <c r="BS316" s="75"/>
      <c r="BT316" s="75"/>
      <c r="BU316" s="75"/>
      <c r="BV316" s="75"/>
      <c r="BW316" s="75"/>
      <c r="BX316" s="75"/>
      <c r="BY316" s="75"/>
      <c r="BZ316" s="76"/>
      <c r="CA316" s="76"/>
      <c r="CB316" s="76"/>
      <c r="CC316" s="76"/>
      <c r="CD316" s="76"/>
      <c r="CE316" s="76"/>
      <c r="CF316" s="76"/>
    </row>
    <row r="317" spans="9:84" s="74" customFormat="1" ht="12.75" hidden="1"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BI317" s="75"/>
      <c r="BJ317" s="75"/>
      <c r="BK317" s="75"/>
      <c r="BL317" s="75"/>
      <c r="BM317" s="75"/>
      <c r="BN317" s="75"/>
      <c r="BO317" s="75"/>
      <c r="BP317" s="75"/>
      <c r="BQ317" s="75"/>
      <c r="BR317" s="75"/>
      <c r="BS317" s="75"/>
      <c r="BT317" s="75"/>
      <c r="BU317" s="75"/>
      <c r="BV317" s="75"/>
      <c r="BW317" s="75"/>
      <c r="BX317" s="75"/>
      <c r="BY317" s="75"/>
      <c r="BZ317" s="76"/>
      <c r="CA317" s="76"/>
      <c r="CB317" s="76"/>
      <c r="CC317" s="76"/>
      <c r="CD317" s="76"/>
      <c r="CE317" s="76"/>
      <c r="CF317" s="76"/>
    </row>
    <row r="318" spans="9:84" s="74" customFormat="1" ht="12.75" hidden="1"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BI318" s="75"/>
      <c r="BJ318" s="75"/>
      <c r="BK318" s="75"/>
      <c r="BL318" s="75"/>
      <c r="BM318" s="75"/>
      <c r="BN318" s="75"/>
      <c r="BO318" s="75"/>
      <c r="BP318" s="75"/>
      <c r="BQ318" s="75"/>
      <c r="BR318" s="75"/>
      <c r="BS318" s="75"/>
      <c r="BT318" s="75"/>
      <c r="BU318" s="75"/>
      <c r="BV318" s="75"/>
      <c r="BW318" s="75"/>
      <c r="BX318" s="75"/>
      <c r="BY318" s="75"/>
      <c r="BZ318" s="76"/>
      <c r="CA318" s="76"/>
      <c r="CB318" s="76"/>
      <c r="CC318" s="76"/>
      <c r="CD318" s="76"/>
      <c r="CE318" s="76"/>
      <c r="CF318" s="76"/>
    </row>
    <row r="319" spans="9:84" s="74" customFormat="1" ht="12.75" hidden="1"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BI319" s="75"/>
      <c r="BJ319" s="75"/>
      <c r="BK319" s="75"/>
      <c r="BL319" s="75"/>
      <c r="BM319" s="75"/>
      <c r="BN319" s="75"/>
      <c r="BO319" s="75"/>
      <c r="BP319" s="75"/>
      <c r="BQ319" s="75"/>
      <c r="BR319" s="75"/>
      <c r="BS319" s="75"/>
      <c r="BT319" s="75"/>
      <c r="BU319" s="75"/>
      <c r="BV319" s="75"/>
      <c r="BW319" s="75"/>
      <c r="BX319" s="75"/>
      <c r="BY319" s="75"/>
      <c r="BZ319" s="76"/>
      <c r="CA319" s="76"/>
      <c r="CB319" s="76"/>
      <c r="CC319" s="76"/>
      <c r="CD319" s="76"/>
      <c r="CE319" s="76"/>
      <c r="CF319" s="76"/>
    </row>
    <row r="320" spans="9:84" s="74" customFormat="1" ht="12.75" hidden="1"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BI320" s="75"/>
      <c r="BJ320" s="75"/>
      <c r="BK320" s="75"/>
      <c r="BL320" s="75"/>
      <c r="BM320" s="75"/>
      <c r="BN320" s="75"/>
      <c r="BO320" s="75"/>
      <c r="BP320" s="75"/>
      <c r="BQ320" s="75"/>
      <c r="BR320" s="75"/>
      <c r="BS320" s="75"/>
      <c r="BT320" s="75"/>
      <c r="BU320" s="75"/>
      <c r="BV320" s="75"/>
      <c r="BW320" s="75"/>
      <c r="BX320" s="75"/>
      <c r="BY320" s="75"/>
      <c r="BZ320" s="76"/>
      <c r="CA320" s="76"/>
      <c r="CB320" s="76"/>
      <c r="CC320" s="76"/>
      <c r="CD320" s="76"/>
      <c r="CE320" s="76"/>
      <c r="CF320" s="76"/>
    </row>
    <row r="321" spans="9:84" s="74" customFormat="1" ht="12.75" hidden="1"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BI321" s="75"/>
      <c r="BJ321" s="75"/>
      <c r="BK321" s="75"/>
      <c r="BL321" s="75"/>
      <c r="BM321" s="75"/>
      <c r="BN321" s="75"/>
      <c r="BO321" s="75"/>
      <c r="BP321" s="75"/>
      <c r="BQ321" s="75"/>
      <c r="BR321" s="75"/>
      <c r="BS321" s="75"/>
      <c r="BT321" s="75"/>
      <c r="BU321" s="75"/>
      <c r="BV321" s="75"/>
      <c r="BW321" s="75"/>
      <c r="BX321" s="75"/>
      <c r="BY321" s="75"/>
      <c r="BZ321" s="76"/>
      <c r="CA321" s="76"/>
      <c r="CB321" s="76"/>
      <c r="CC321" s="76"/>
      <c r="CD321" s="76"/>
      <c r="CE321" s="76"/>
      <c r="CF321" s="76"/>
    </row>
    <row r="322" spans="9:84" s="74" customFormat="1" ht="12.75" hidden="1"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BI322" s="75"/>
      <c r="BJ322" s="75"/>
      <c r="BK322" s="75"/>
      <c r="BL322" s="75"/>
      <c r="BM322" s="75"/>
      <c r="BN322" s="75"/>
      <c r="BO322" s="75"/>
      <c r="BP322" s="75"/>
      <c r="BQ322" s="75"/>
      <c r="BR322" s="75"/>
      <c r="BS322" s="75"/>
      <c r="BT322" s="75"/>
      <c r="BU322" s="75"/>
      <c r="BV322" s="75"/>
      <c r="BW322" s="75"/>
      <c r="BX322" s="75"/>
      <c r="BY322" s="75"/>
      <c r="BZ322" s="76"/>
      <c r="CA322" s="76"/>
      <c r="CB322" s="76"/>
      <c r="CC322" s="76"/>
      <c r="CD322" s="76"/>
      <c r="CE322" s="76"/>
      <c r="CF322" s="76"/>
    </row>
    <row r="323" spans="9:84" s="74" customFormat="1" ht="12.75" hidden="1"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BI323" s="75"/>
      <c r="BJ323" s="75"/>
      <c r="BK323" s="75"/>
      <c r="BL323" s="75"/>
      <c r="BM323" s="75"/>
      <c r="BN323" s="75"/>
      <c r="BO323" s="75"/>
      <c r="BP323" s="75"/>
      <c r="BQ323" s="75"/>
      <c r="BR323" s="75"/>
      <c r="BS323" s="75"/>
      <c r="BT323" s="75"/>
      <c r="BU323" s="75"/>
      <c r="BV323" s="75"/>
      <c r="BW323" s="75"/>
      <c r="BX323" s="75"/>
      <c r="BY323" s="75"/>
      <c r="BZ323" s="76"/>
      <c r="CA323" s="76"/>
      <c r="CB323" s="76"/>
      <c r="CC323" s="76"/>
      <c r="CD323" s="76"/>
      <c r="CE323" s="76"/>
      <c r="CF323" s="76"/>
    </row>
    <row r="324" spans="9:84" s="74" customFormat="1" ht="12.75" hidden="1"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BI324" s="75"/>
      <c r="BJ324" s="75"/>
      <c r="BK324" s="75"/>
      <c r="BL324" s="75"/>
      <c r="BM324" s="75"/>
      <c r="BN324" s="75"/>
      <c r="BO324" s="75"/>
      <c r="BP324" s="75"/>
      <c r="BQ324" s="75"/>
      <c r="BR324" s="75"/>
      <c r="BS324" s="75"/>
      <c r="BT324" s="75"/>
      <c r="BU324" s="75"/>
      <c r="BV324" s="75"/>
      <c r="BW324" s="75"/>
      <c r="BX324" s="75"/>
      <c r="BY324" s="75"/>
      <c r="BZ324" s="76"/>
      <c r="CA324" s="76"/>
      <c r="CB324" s="76"/>
      <c r="CC324" s="76"/>
      <c r="CD324" s="76"/>
      <c r="CE324" s="76"/>
      <c r="CF324" s="76"/>
    </row>
    <row r="325" spans="9:84" s="74" customFormat="1" ht="12.75" hidden="1"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BI325" s="75"/>
      <c r="BJ325" s="75"/>
      <c r="BK325" s="75"/>
      <c r="BL325" s="75"/>
      <c r="BM325" s="75"/>
      <c r="BN325" s="75"/>
      <c r="BO325" s="75"/>
      <c r="BP325" s="75"/>
      <c r="BQ325" s="75"/>
      <c r="BR325" s="75"/>
      <c r="BS325" s="75"/>
      <c r="BT325" s="75"/>
      <c r="BU325" s="75"/>
      <c r="BV325" s="75"/>
      <c r="BW325" s="75"/>
      <c r="BX325" s="75"/>
      <c r="BY325" s="75"/>
      <c r="BZ325" s="76"/>
      <c r="CA325" s="76"/>
      <c r="CB325" s="76"/>
      <c r="CC325" s="76"/>
      <c r="CD325" s="76"/>
      <c r="CE325" s="76"/>
      <c r="CF325" s="76"/>
    </row>
    <row r="326" spans="9:84" s="74" customFormat="1" ht="12.75" hidden="1"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BI326" s="75"/>
      <c r="BJ326" s="75"/>
      <c r="BK326" s="75"/>
      <c r="BL326" s="75"/>
      <c r="BM326" s="75"/>
      <c r="BN326" s="75"/>
      <c r="BO326" s="75"/>
      <c r="BP326" s="75"/>
      <c r="BQ326" s="75"/>
      <c r="BR326" s="75"/>
      <c r="BS326" s="75"/>
      <c r="BT326" s="75"/>
      <c r="BU326" s="75"/>
      <c r="BV326" s="75"/>
      <c r="BW326" s="75"/>
      <c r="BX326" s="75"/>
      <c r="BY326" s="75"/>
      <c r="BZ326" s="76"/>
      <c r="CA326" s="76"/>
      <c r="CB326" s="76"/>
      <c r="CC326" s="76"/>
      <c r="CD326" s="76"/>
      <c r="CE326" s="76"/>
      <c r="CF326" s="76"/>
    </row>
    <row r="327" spans="9:84" s="74" customFormat="1" ht="12.75" hidden="1"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BI327" s="75"/>
      <c r="BJ327" s="75"/>
      <c r="BK327" s="75"/>
      <c r="BL327" s="75"/>
      <c r="BM327" s="75"/>
      <c r="BN327" s="75"/>
      <c r="BO327" s="75"/>
      <c r="BP327" s="75"/>
      <c r="BQ327" s="75"/>
      <c r="BR327" s="75"/>
      <c r="BS327" s="75"/>
      <c r="BT327" s="75"/>
      <c r="BU327" s="75"/>
      <c r="BV327" s="75"/>
      <c r="BW327" s="75"/>
      <c r="BX327" s="75"/>
      <c r="BY327" s="75"/>
      <c r="BZ327" s="76"/>
      <c r="CA327" s="76"/>
      <c r="CB327" s="76"/>
      <c r="CC327" s="76"/>
      <c r="CD327" s="76"/>
      <c r="CE327" s="76"/>
      <c r="CF327" s="76"/>
    </row>
    <row r="328" spans="9:84" s="74" customFormat="1" ht="12.75" hidden="1"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BI328" s="75"/>
      <c r="BJ328" s="75"/>
      <c r="BK328" s="75"/>
      <c r="BL328" s="75"/>
      <c r="BM328" s="75"/>
      <c r="BN328" s="75"/>
      <c r="BO328" s="75"/>
      <c r="BP328" s="75"/>
      <c r="BQ328" s="75"/>
      <c r="BR328" s="75"/>
      <c r="BS328" s="75"/>
      <c r="BT328" s="75"/>
      <c r="BU328" s="75"/>
      <c r="BV328" s="75"/>
      <c r="BW328" s="75"/>
      <c r="BX328" s="75"/>
      <c r="BY328" s="75"/>
      <c r="BZ328" s="76"/>
      <c r="CA328" s="76"/>
      <c r="CB328" s="76"/>
      <c r="CC328" s="76"/>
      <c r="CD328" s="76"/>
      <c r="CE328" s="76"/>
      <c r="CF328" s="76"/>
    </row>
    <row r="329" spans="9:84" s="74" customFormat="1" ht="12.75" hidden="1"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BI329" s="75"/>
      <c r="BJ329" s="75"/>
      <c r="BK329" s="75"/>
      <c r="BL329" s="75"/>
      <c r="BM329" s="75"/>
      <c r="BN329" s="75"/>
      <c r="BO329" s="75"/>
      <c r="BP329" s="75"/>
      <c r="BQ329" s="75"/>
      <c r="BR329" s="75"/>
      <c r="BS329" s="75"/>
      <c r="BT329" s="75"/>
      <c r="BU329" s="75"/>
      <c r="BV329" s="75"/>
      <c r="BW329" s="75"/>
      <c r="BX329" s="75"/>
      <c r="BY329" s="75"/>
      <c r="BZ329" s="76"/>
      <c r="CA329" s="76"/>
      <c r="CB329" s="76"/>
      <c r="CC329" s="76"/>
      <c r="CD329" s="76"/>
      <c r="CE329" s="76"/>
      <c r="CF329" s="76"/>
    </row>
    <row r="330" spans="9:84" s="74" customFormat="1" ht="12.75" hidden="1"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BI330" s="75"/>
      <c r="BJ330" s="75"/>
      <c r="BK330" s="75"/>
      <c r="BL330" s="75"/>
      <c r="BM330" s="75"/>
      <c r="BN330" s="75"/>
      <c r="BO330" s="75"/>
      <c r="BP330" s="75"/>
      <c r="BQ330" s="75"/>
      <c r="BR330" s="75"/>
      <c r="BS330" s="75"/>
      <c r="BT330" s="75"/>
      <c r="BU330" s="75"/>
      <c r="BV330" s="75"/>
      <c r="BW330" s="75"/>
      <c r="BX330" s="75"/>
      <c r="BY330" s="75"/>
      <c r="BZ330" s="76"/>
      <c r="CA330" s="76"/>
      <c r="CB330" s="76"/>
      <c r="CC330" s="76"/>
      <c r="CD330" s="76"/>
      <c r="CE330" s="76"/>
      <c r="CF330" s="76"/>
    </row>
    <row r="331" spans="9:84" s="74" customFormat="1" ht="12.75" hidden="1"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BI331" s="75"/>
      <c r="BJ331" s="75"/>
      <c r="BK331" s="75"/>
      <c r="BL331" s="75"/>
      <c r="BM331" s="75"/>
      <c r="BN331" s="75"/>
      <c r="BO331" s="75"/>
      <c r="BP331" s="75"/>
      <c r="BQ331" s="75"/>
      <c r="BR331" s="75"/>
      <c r="BS331" s="75"/>
      <c r="BT331" s="75"/>
      <c r="BU331" s="75"/>
      <c r="BV331" s="75"/>
      <c r="BW331" s="75"/>
      <c r="BX331" s="75"/>
      <c r="BY331" s="75"/>
      <c r="BZ331" s="76"/>
      <c r="CA331" s="76"/>
      <c r="CB331" s="76"/>
      <c r="CC331" s="76"/>
      <c r="CD331" s="76"/>
      <c r="CE331" s="76"/>
      <c r="CF331" s="76"/>
    </row>
    <row r="332" spans="9:84" s="74" customFormat="1" ht="12.75" hidden="1"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BI332" s="75"/>
      <c r="BJ332" s="75"/>
      <c r="BK332" s="75"/>
      <c r="BL332" s="75"/>
      <c r="BM332" s="75"/>
      <c r="BN332" s="75"/>
      <c r="BO332" s="75"/>
      <c r="BP332" s="75"/>
      <c r="BQ332" s="75"/>
      <c r="BR332" s="75"/>
      <c r="BS332" s="75"/>
      <c r="BT332" s="75"/>
      <c r="BU332" s="75"/>
      <c r="BV332" s="75"/>
      <c r="BW332" s="75"/>
      <c r="BX332" s="75"/>
      <c r="BY332" s="75"/>
      <c r="BZ332" s="76"/>
      <c r="CA332" s="76"/>
      <c r="CB332" s="76"/>
      <c r="CC332" s="76"/>
      <c r="CD332" s="76"/>
      <c r="CE332" s="76"/>
      <c r="CF332" s="76"/>
    </row>
    <row r="333" spans="9:84" s="74" customFormat="1" ht="12.75" hidden="1"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BI333" s="75"/>
      <c r="BJ333" s="75"/>
      <c r="BK333" s="75"/>
      <c r="BL333" s="75"/>
      <c r="BM333" s="75"/>
      <c r="BN333" s="75"/>
      <c r="BO333" s="75"/>
      <c r="BP333" s="75"/>
      <c r="BQ333" s="75"/>
      <c r="BR333" s="75"/>
      <c r="BS333" s="75"/>
      <c r="BT333" s="75"/>
      <c r="BU333" s="75"/>
      <c r="BV333" s="75"/>
      <c r="BW333" s="75"/>
      <c r="BX333" s="75"/>
      <c r="BY333" s="75"/>
      <c r="BZ333" s="76"/>
      <c r="CA333" s="76"/>
      <c r="CB333" s="76"/>
      <c r="CC333" s="76"/>
      <c r="CD333" s="76"/>
      <c r="CE333" s="76"/>
      <c r="CF333" s="76"/>
    </row>
    <row r="334" spans="9:84" s="74" customFormat="1" ht="12.75" hidden="1"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BI334" s="75"/>
      <c r="BJ334" s="75"/>
      <c r="BK334" s="75"/>
      <c r="BL334" s="75"/>
      <c r="BM334" s="75"/>
      <c r="BN334" s="75"/>
      <c r="BO334" s="75"/>
      <c r="BP334" s="75"/>
      <c r="BQ334" s="75"/>
      <c r="BR334" s="75"/>
      <c r="BS334" s="75"/>
      <c r="BT334" s="75"/>
      <c r="BU334" s="75"/>
      <c r="BV334" s="75"/>
      <c r="BW334" s="75"/>
      <c r="BX334" s="75"/>
      <c r="BY334" s="75"/>
      <c r="BZ334" s="76"/>
      <c r="CA334" s="76"/>
      <c r="CB334" s="76"/>
      <c r="CC334" s="76"/>
      <c r="CD334" s="76"/>
      <c r="CE334" s="76"/>
      <c r="CF334" s="76"/>
    </row>
    <row r="335" spans="9:84" s="74" customFormat="1" ht="12.75" hidden="1"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BI335" s="75"/>
      <c r="BJ335" s="75"/>
      <c r="BK335" s="75"/>
      <c r="BL335" s="75"/>
      <c r="BM335" s="75"/>
      <c r="BN335" s="75"/>
      <c r="BO335" s="75"/>
      <c r="BP335" s="75"/>
      <c r="BQ335" s="75"/>
      <c r="BR335" s="75"/>
      <c r="BS335" s="75"/>
      <c r="BT335" s="75"/>
      <c r="BU335" s="75"/>
      <c r="BV335" s="75"/>
      <c r="BW335" s="75"/>
      <c r="BX335" s="75"/>
      <c r="BY335" s="75"/>
      <c r="BZ335" s="76"/>
      <c r="CA335" s="76"/>
      <c r="CB335" s="76"/>
      <c r="CC335" s="76"/>
      <c r="CD335" s="76"/>
      <c r="CE335" s="76"/>
      <c r="CF335" s="76"/>
    </row>
    <row r="336" spans="9:84" s="74" customFormat="1" ht="12.75" hidden="1"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BI336" s="75"/>
      <c r="BJ336" s="75"/>
      <c r="BK336" s="75"/>
      <c r="BL336" s="75"/>
      <c r="BM336" s="75"/>
      <c r="BN336" s="75"/>
      <c r="BO336" s="75"/>
      <c r="BP336" s="75"/>
      <c r="BQ336" s="75"/>
      <c r="BR336" s="75"/>
      <c r="BS336" s="75"/>
      <c r="BT336" s="75"/>
      <c r="BU336" s="75"/>
      <c r="BV336" s="75"/>
      <c r="BW336" s="75"/>
      <c r="BX336" s="75"/>
      <c r="BY336" s="75"/>
      <c r="BZ336" s="76"/>
      <c r="CA336" s="76"/>
      <c r="CB336" s="76"/>
      <c r="CC336" s="76"/>
      <c r="CD336" s="76"/>
      <c r="CE336" s="76"/>
      <c r="CF336" s="76"/>
    </row>
    <row r="337" spans="9:84" s="74" customFormat="1" ht="12.75" hidden="1"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BI337" s="75"/>
      <c r="BJ337" s="75"/>
      <c r="BK337" s="75"/>
      <c r="BL337" s="75"/>
      <c r="BM337" s="75"/>
      <c r="BN337" s="75"/>
      <c r="BO337" s="75"/>
      <c r="BP337" s="75"/>
      <c r="BQ337" s="75"/>
      <c r="BR337" s="75"/>
      <c r="BS337" s="75"/>
      <c r="BT337" s="75"/>
      <c r="BU337" s="75"/>
      <c r="BV337" s="75"/>
      <c r="BW337" s="75"/>
      <c r="BX337" s="75"/>
      <c r="BY337" s="75"/>
      <c r="BZ337" s="76"/>
      <c r="CA337" s="76"/>
      <c r="CB337" s="76"/>
      <c r="CC337" s="76"/>
      <c r="CD337" s="76"/>
      <c r="CE337" s="76"/>
      <c r="CF337" s="76"/>
    </row>
    <row r="338" spans="9:84" s="74" customFormat="1" ht="12.75" hidden="1"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BI338" s="75"/>
      <c r="BJ338" s="75"/>
      <c r="BK338" s="75"/>
      <c r="BL338" s="75"/>
      <c r="BM338" s="75"/>
      <c r="BN338" s="75"/>
      <c r="BO338" s="75"/>
      <c r="BP338" s="75"/>
      <c r="BQ338" s="75"/>
      <c r="BR338" s="75"/>
      <c r="BS338" s="75"/>
      <c r="BT338" s="75"/>
      <c r="BU338" s="75"/>
      <c r="BV338" s="75"/>
      <c r="BW338" s="75"/>
      <c r="BX338" s="75"/>
      <c r="BY338" s="75"/>
      <c r="BZ338" s="76"/>
      <c r="CA338" s="76"/>
      <c r="CB338" s="76"/>
      <c r="CC338" s="76"/>
      <c r="CD338" s="76"/>
      <c r="CE338" s="76"/>
      <c r="CF338" s="76"/>
    </row>
    <row r="339" spans="9:84" s="74" customFormat="1" ht="12.75" hidden="1"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BI339" s="75"/>
      <c r="BJ339" s="75"/>
      <c r="BK339" s="75"/>
      <c r="BL339" s="75"/>
      <c r="BM339" s="75"/>
      <c r="BN339" s="75"/>
      <c r="BO339" s="75"/>
      <c r="BP339" s="75"/>
      <c r="BQ339" s="75"/>
      <c r="BR339" s="75"/>
      <c r="BS339" s="75"/>
      <c r="BT339" s="75"/>
      <c r="BU339" s="75"/>
      <c r="BV339" s="75"/>
      <c r="BW339" s="75"/>
      <c r="BX339" s="75"/>
      <c r="BY339" s="75"/>
      <c r="BZ339" s="76"/>
      <c r="CA339" s="76"/>
      <c r="CB339" s="76"/>
      <c r="CC339" s="76"/>
      <c r="CD339" s="76"/>
      <c r="CE339" s="76"/>
      <c r="CF339" s="76"/>
    </row>
    <row r="340" spans="9:84" s="74" customFormat="1" ht="12.75" hidden="1"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BI340" s="75"/>
      <c r="BJ340" s="75"/>
      <c r="BK340" s="75"/>
      <c r="BL340" s="75"/>
      <c r="BM340" s="75"/>
      <c r="BN340" s="75"/>
      <c r="BO340" s="75"/>
      <c r="BP340" s="75"/>
      <c r="BQ340" s="75"/>
      <c r="BR340" s="75"/>
      <c r="BS340" s="75"/>
      <c r="BT340" s="75"/>
      <c r="BU340" s="75"/>
      <c r="BV340" s="75"/>
      <c r="BW340" s="75"/>
      <c r="BX340" s="75"/>
      <c r="BY340" s="75"/>
      <c r="BZ340" s="76"/>
      <c r="CA340" s="76"/>
      <c r="CB340" s="76"/>
      <c r="CC340" s="76"/>
      <c r="CD340" s="76"/>
      <c r="CE340" s="76"/>
      <c r="CF340" s="76"/>
    </row>
    <row r="341" spans="9:84" s="74" customFormat="1" ht="12.75" hidden="1"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BI341" s="75"/>
      <c r="BJ341" s="75"/>
      <c r="BK341" s="75"/>
      <c r="BL341" s="75"/>
      <c r="BM341" s="75"/>
      <c r="BN341" s="75"/>
      <c r="BO341" s="75"/>
      <c r="BP341" s="75"/>
      <c r="BQ341" s="75"/>
      <c r="BR341" s="75"/>
      <c r="BS341" s="75"/>
      <c r="BT341" s="75"/>
      <c r="BU341" s="75"/>
      <c r="BV341" s="75"/>
      <c r="BW341" s="75"/>
      <c r="BX341" s="75"/>
      <c r="BY341" s="75"/>
      <c r="BZ341" s="76"/>
      <c r="CA341" s="76"/>
      <c r="CB341" s="76"/>
      <c r="CC341" s="76"/>
      <c r="CD341" s="76"/>
      <c r="CE341" s="76"/>
      <c r="CF341" s="76"/>
    </row>
    <row r="342" spans="9:84" s="74" customFormat="1" ht="12.75" hidden="1"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BI342" s="75"/>
      <c r="BJ342" s="75"/>
      <c r="BK342" s="75"/>
      <c r="BL342" s="75"/>
      <c r="BM342" s="75"/>
      <c r="BN342" s="75"/>
      <c r="BO342" s="75"/>
      <c r="BP342" s="75"/>
      <c r="BQ342" s="75"/>
      <c r="BR342" s="75"/>
      <c r="BS342" s="75"/>
      <c r="BT342" s="75"/>
      <c r="BU342" s="75"/>
      <c r="BV342" s="75"/>
      <c r="BW342" s="75"/>
      <c r="BX342" s="75"/>
      <c r="BY342" s="75"/>
      <c r="BZ342" s="76"/>
      <c r="CA342" s="76"/>
      <c r="CB342" s="76"/>
      <c r="CC342" s="76"/>
      <c r="CD342" s="76"/>
      <c r="CE342" s="76"/>
      <c r="CF342" s="76"/>
    </row>
    <row r="343" spans="9:84" s="74" customFormat="1" ht="12.75" hidden="1"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BI343" s="75"/>
      <c r="BJ343" s="75"/>
      <c r="BK343" s="75"/>
      <c r="BL343" s="75"/>
      <c r="BM343" s="75"/>
      <c r="BN343" s="75"/>
      <c r="BO343" s="75"/>
      <c r="BP343" s="75"/>
      <c r="BQ343" s="75"/>
      <c r="BR343" s="75"/>
      <c r="BS343" s="75"/>
      <c r="BT343" s="75"/>
      <c r="BU343" s="75"/>
      <c r="BV343" s="75"/>
      <c r="BW343" s="75"/>
      <c r="BX343" s="75"/>
      <c r="BY343" s="75"/>
      <c r="BZ343" s="76"/>
      <c r="CA343" s="76"/>
      <c r="CB343" s="76"/>
      <c r="CC343" s="76"/>
      <c r="CD343" s="76"/>
      <c r="CE343" s="76"/>
      <c r="CF343" s="76"/>
    </row>
    <row r="344" spans="9:84" s="74" customFormat="1" ht="12.75" hidden="1"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BI344" s="75"/>
      <c r="BJ344" s="75"/>
      <c r="BK344" s="75"/>
      <c r="BL344" s="75"/>
      <c r="BM344" s="75"/>
      <c r="BN344" s="75"/>
      <c r="BO344" s="75"/>
      <c r="BP344" s="75"/>
      <c r="BQ344" s="75"/>
      <c r="BR344" s="75"/>
      <c r="BS344" s="75"/>
      <c r="BT344" s="75"/>
      <c r="BU344" s="75"/>
      <c r="BV344" s="75"/>
      <c r="BW344" s="75"/>
      <c r="BX344" s="75"/>
      <c r="BY344" s="75"/>
      <c r="BZ344" s="76"/>
      <c r="CA344" s="76"/>
      <c r="CB344" s="76"/>
      <c r="CC344" s="76"/>
      <c r="CD344" s="76"/>
      <c r="CE344" s="76"/>
      <c r="CF344" s="76"/>
    </row>
    <row r="345" spans="9:84" s="74" customFormat="1" ht="12.75" hidden="1"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BI345" s="75"/>
      <c r="BJ345" s="75"/>
      <c r="BK345" s="75"/>
      <c r="BL345" s="75"/>
      <c r="BM345" s="75"/>
      <c r="BN345" s="75"/>
      <c r="BO345" s="75"/>
      <c r="BP345" s="75"/>
      <c r="BQ345" s="75"/>
      <c r="BR345" s="75"/>
      <c r="BS345" s="75"/>
      <c r="BT345" s="75"/>
      <c r="BU345" s="75"/>
      <c r="BV345" s="75"/>
      <c r="BW345" s="75"/>
      <c r="BX345" s="75"/>
      <c r="BY345" s="75"/>
      <c r="BZ345" s="76"/>
      <c r="CA345" s="76"/>
      <c r="CB345" s="76"/>
      <c r="CC345" s="76"/>
      <c r="CD345" s="76"/>
      <c r="CE345" s="76"/>
      <c r="CF345" s="76"/>
    </row>
    <row r="346" spans="9:84" s="74" customFormat="1" ht="12.75" hidden="1"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BI346" s="75"/>
      <c r="BJ346" s="75"/>
      <c r="BK346" s="75"/>
      <c r="BL346" s="75"/>
      <c r="BM346" s="75"/>
      <c r="BN346" s="75"/>
      <c r="BO346" s="75"/>
      <c r="BP346" s="75"/>
      <c r="BQ346" s="75"/>
      <c r="BR346" s="75"/>
      <c r="BS346" s="75"/>
      <c r="BT346" s="75"/>
      <c r="BU346" s="75"/>
      <c r="BV346" s="75"/>
      <c r="BW346" s="75"/>
      <c r="BX346" s="75"/>
      <c r="BY346" s="75"/>
      <c r="BZ346" s="76"/>
      <c r="CA346" s="76"/>
      <c r="CB346" s="76"/>
      <c r="CC346" s="76"/>
      <c r="CD346" s="76"/>
      <c r="CE346" s="76"/>
      <c r="CF346" s="76"/>
    </row>
    <row r="347" spans="9:84" s="74" customFormat="1" ht="12.75" hidden="1"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BI347" s="75"/>
      <c r="BJ347" s="75"/>
      <c r="BK347" s="75"/>
      <c r="BL347" s="75"/>
      <c r="BM347" s="75"/>
      <c r="BN347" s="75"/>
      <c r="BO347" s="75"/>
      <c r="BP347" s="75"/>
      <c r="BQ347" s="75"/>
      <c r="BR347" s="75"/>
      <c r="BS347" s="75"/>
      <c r="BT347" s="75"/>
      <c r="BU347" s="75"/>
      <c r="BV347" s="75"/>
      <c r="BW347" s="75"/>
      <c r="BX347" s="75"/>
      <c r="BY347" s="75"/>
      <c r="BZ347" s="76"/>
      <c r="CA347" s="76"/>
      <c r="CB347" s="76"/>
      <c r="CC347" s="76"/>
      <c r="CD347" s="76"/>
      <c r="CE347" s="76"/>
      <c r="CF347" s="76"/>
    </row>
    <row r="348" spans="9:84" s="74" customFormat="1" ht="12.75" hidden="1"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BI348" s="75"/>
      <c r="BJ348" s="75"/>
      <c r="BK348" s="75"/>
      <c r="BL348" s="75"/>
      <c r="BM348" s="75"/>
      <c r="BN348" s="75"/>
      <c r="BO348" s="75"/>
      <c r="BP348" s="75"/>
      <c r="BQ348" s="75"/>
      <c r="BR348" s="75"/>
      <c r="BS348" s="75"/>
      <c r="BT348" s="75"/>
      <c r="BU348" s="75"/>
      <c r="BV348" s="75"/>
      <c r="BW348" s="75"/>
      <c r="BX348" s="75"/>
      <c r="BY348" s="75"/>
      <c r="BZ348" s="76"/>
      <c r="CA348" s="76"/>
      <c r="CB348" s="76"/>
      <c r="CC348" s="76"/>
      <c r="CD348" s="76"/>
      <c r="CE348" s="76"/>
      <c r="CF348" s="76"/>
    </row>
    <row r="349" spans="9:84" s="74" customFormat="1" ht="12.75" hidden="1"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BI349" s="75"/>
      <c r="BJ349" s="75"/>
      <c r="BK349" s="75"/>
      <c r="BL349" s="75"/>
      <c r="BM349" s="75"/>
      <c r="BN349" s="75"/>
      <c r="BO349" s="75"/>
      <c r="BP349" s="75"/>
      <c r="BQ349" s="75"/>
      <c r="BR349" s="75"/>
      <c r="BS349" s="75"/>
      <c r="BT349" s="75"/>
      <c r="BU349" s="75"/>
      <c r="BV349" s="75"/>
      <c r="BW349" s="75"/>
      <c r="BX349" s="75"/>
      <c r="BY349" s="75"/>
      <c r="BZ349" s="76"/>
      <c r="CA349" s="76"/>
      <c r="CB349" s="76"/>
      <c r="CC349" s="76"/>
      <c r="CD349" s="76"/>
      <c r="CE349" s="76"/>
      <c r="CF349" s="76"/>
    </row>
    <row r="350" spans="9:84" s="74" customFormat="1" ht="12.75" hidden="1"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BI350" s="75"/>
      <c r="BJ350" s="75"/>
      <c r="BK350" s="75"/>
      <c r="BL350" s="75"/>
      <c r="BM350" s="75"/>
      <c r="BN350" s="75"/>
      <c r="BO350" s="75"/>
      <c r="BP350" s="75"/>
      <c r="BQ350" s="75"/>
      <c r="BR350" s="75"/>
      <c r="BS350" s="75"/>
      <c r="BT350" s="75"/>
      <c r="BU350" s="75"/>
      <c r="BV350" s="75"/>
      <c r="BW350" s="75"/>
      <c r="BX350" s="75"/>
      <c r="BY350" s="75"/>
      <c r="BZ350" s="76"/>
      <c r="CA350" s="76"/>
      <c r="CB350" s="76"/>
      <c r="CC350" s="76"/>
      <c r="CD350" s="76"/>
      <c r="CE350" s="76"/>
      <c r="CF350" s="76"/>
    </row>
    <row r="351" spans="9:84" s="74" customFormat="1" ht="12.75" hidden="1"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BI351" s="75"/>
      <c r="BJ351" s="75"/>
      <c r="BK351" s="75"/>
      <c r="BL351" s="75"/>
      <c r="BM351" s="75"/>
      <c r="BN351" s="75"/>
      <c r="BO351" s="75"/>
      <c r="BP351" s="75"/>
      <c r="BQ351" s="75"/>
      <c r="BR351" s="75"/>
      <c r="BS351" s="75"/>
      <c r="BT351" s="75"/>
      <c r="BU351" s="75"/>
      <c r="BV351" s="75"/>
      <c r="BW351" s="75"/>
      <c r="BX351" s="75"/>
      <c r="BY351" s="75"/>
      <c r="BZ351" s="76"/>
      <c r="CA351" s="76"/>
      <c r="CB351" s="76"/>
      <c r="CC351" s="76"/>
      <c r="CD351" s="76"/>
      <c r="CE351" s="76"/>
      <c r="CF351" s="76"/>
    </row>
    <row r="352" spans="9:84" s="74" customFormat="1" ht="12.75" hidden="1"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BI352" s="75"/>
      <c r="BJ352" s="75"/>
      <c r="BK352" s="75"/>
      <c r="BL352" s="75"/>
      <c r="BM352" s="75"/>
      <c r="BN352" s="75"/>
      <c r="BO352" s="75"/>
      <c r="BP352" s="75"/>
      <c r="BQ352" s="75"/>
      <c r="BR352" s="75"/>
      <c r="BS352" s="75"/>
      <c r="BT352" s="75"/>
      <c r="BU352" s="75"/>
      <c r="BV352" s="75"/>
      <c r="BW352" s="75"/>
      <c r="BX352" s="75"/>
      <c r="BY352" s="75"/>
      <c r="BZ352" s="76"/>
      <c r="CA352" s="76"/>
      <c r="CB352" s="76"/>
      <c r="CC352" s="76"/>
      <c r="CD352" s="76"/>
      <c r="CE352" s="76"/>
      <c r="CF352" s="76"/>
    </row>
    <row r="353" spans="9:84" s="74" customFormat="1" ht="12.75" hidden="1"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BI353" s="75"/>
      <c r="BJ353" s="75"/>
      <c r="BK353" s="75"/>
      <c r="BL353" s="75"/>
      <c r="BM353" s="75"/>
      <c r="BN353" s="75"/>
      <c r="BO353" s="75"/>
      <c r="BP353" s="75"/>
      <c r="BQ353" s="75"/>
      <c r="BR353" s="75"/>
      <c r="BS353" s="75"/>
      <c r="BT353" s="75"/>
      <c r="BU353" s="75"/>
      <c r="BV353" s="75"/>
      <c r="BW353" s="75"/>
      <c r="BX353" s="75"/>
      <c r="BY353" s="75"/>
      <c r="BZ353" s="76"/>
      <c r="CA353" s="76"/>
      <c r="CB353" s="76"/>
      <c r="CC353" s="76"/>
      <c r="CD353" s="76"/>
      <c r="CE353" s="76"/>
      <c r="CF353" s="76"/>
    </row>
    <row r="354" spans="9:84" s="74" customFormat="1" ht="12.75" hidden="1"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BI354" s="75"/>
      <c r="BJ354" s="75"/>
      <c r="BK354" s="75"/>
      <c r="BL354" s="75"/>
      <c r="BM354" s="75"/>
      <c r="BN354" s="75"/>
      <c r="BO354" s="75"/>
      <c r="BP354" s="75"/>
      <c r="BQ354" s="75"/>
      <c r="BR354" s="75"/>
      <c r="BS354" s="75"/>
      <c r="BT354" s="75"/>
      <c r="BU354" s="75"/>
      <c r="BV354" s="75"/>
      <c r="BW354" s="75"/>
      <c r="BX354" s="75"/>
      <c r="BY354" s="75"/>
      <c r="BZ354" s="76"/>
      <c r="CA354" s="76"/>
      <c r="CB354" s="76"/>
      <c r="CC354" s="76"/>
      <c r="CD354" s="76"/>
      <c r="CE354" s="76"/>
      <c r="CF354" s="76"/>
    </row>
    <row r="355" spans="9:84" s="74" customFormat="1" ht="12.75" hidden="1"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BI355" s="75"/>
      <c r="BJ355" s="75"/>
      <c r="BK355" s="75"/>
      <c r="BL355" s="75"/>
      <c r="BM355" s="75"/>
      <c r="BN355" s="75"/>
      <c r="BO355" s="75"/>
      <c r="BP355" s="75"/>
      <c r="BQ355" s="75"/>
      <c r="BR355" s="75"/>
      <c r="BS355" s="75"/>
      <c r="BT355" s="75"/>
      <c r="BU355" s="75"/>
      <c r="BV355" s="75"/>
      <c r="BW355" s="75"/>
      <c r="BX355" s="75"/>
      <c r="BY355" s="75"/>
      <c r="BZ355" s="76"/>
      <c r="CA355" s="76"/>
      <c r="CB355" s="76"/>
      <c r="CC355" s="76"/>
      <c r="CD355" s="76"/>
      <c r="CE355" s="76"/>
      <c r="CF355" s="76"/>
    </row>
    <row r="356" spans="9:84" s="74" customFormat="1" ht="12.75" hidden="1"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BI356" s="75"/>
      <c r="BJ356" s="75"/>
      <c r="BK356" s="75"/>
      <c r="BL356" s="75"/>
      <c r="BM356" s="75"/>
      <c r="BN356" s="75"/>
      <c r="BO356" s="75"/>
      <c r="BP356" s="75"/>
      <c r="BQ356" s="75"/>
      <c r="BR356" s="75"/>
      <c r="BS356" s="75"/>
      <c r="BT356" s="75"/>
      <c r="BU356" s="75"/>
      <c r="BV356" s="75"/>
      <c r="BW356" s="75"/>
      <c r="BX356" s="75"/>
      <c r="BY356" s="75"/>
      <c r="BZ356" s="76"/>
      <c r="CA356" s="76"/>
      <c r="CB356" s="76"/>
      <c r="CC356" s="76"/>
      <c r="CD356" s="76"/>
      <c r="CE356" s="76"/>
      <c r="CF356" s="76"/>
    </row>
    <row r="357" spans="9:84" s="74" customFormat="1" ht="12.75" hidden="1"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BI357" s="75"/>
      <c r="BJ357" s="75"/>
      <c r="BK357" s="75"/>
      <c r="BL357" s="75"/>
      <c r="BM357" s="75"/>
      <c r="BN357" s="75"/>
      <c r="BO357" s="75"/>
      <c r="BP357" s="75"/>
      <c r="BQ357" s="75"/>
      <c r="BR357" s="75"/>
      <c r="BS357" s="75"/>
      <c r="BT357" s="75"/>
      <c r="BU357" s="75"/>
      <c r="BV357" s="75"/>
      <c r="BW357" s="75"/>
      <c r="BX357" s="75"/>
      <c r="BY357" s="75"/>
      <c r="BZ357" s="76"/>
      <c r="CA357" s="76"/>
      <c r="CB357" s="76"/>
      <c r="CC357" s="76"/>
      <c r="CD357" s="76"/>
      <c r="CE357" s="76"/>
      <c r="CF357" s="76"/>
    </row>
    <row r="358" spans="9:84" s="74" customFormat="1" ht="12.75" hidden="1"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BI358" s="75"/>
      <c r="BJ358" s="75"/>
      <c r="BK358" s="75"/>
      <c r="BL358" s="75"/>
      <c r="BM358" s="75"/>
      <c r="BN358" s="75"/>
      <c r="BO358" s="75"/>
      <c r="BP358" s="75"/>
      <c r="BQ358" s="75"/>
      <c r="BR358" s="75"/>
      <c r="BS358" s="75"/>
      <c r="BT358" s="75"/>
      <c r="BU358" s="75"/>
      <c r="BV358" s="75"/>
      <c r="BW358" s="75"/>
      <c r="BX358" s="75"/>
      <c r="BY358" s="75"/>
      <c r="BZ358" s="76"/>
      <c r="CA358" s="76"/>
      <c r="CB358" s="76"/>
      <c r="CC358" s="76"/>
      <c r="CD358" s="76"/>
      <c r="CE358" s="76"/>
      <c r="CF358" s="76"/>
    </row>
    <row r="359" spans="9:84" s="74" customFormat="1" ht="12.75" hidden="1"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BI359" s="75"/>
      <c r="BJ359" s="75"/>
      <c r="BK359" s="75"/>
      <c r="BL359" s="75"/>
      <c r="BM359" s="75"/>
      <c r="BN359" s="75"/>
      <c r="BO359" s="75"/>
      <c r="BP359" s="75"/>
      <c r="BQ359" s="75"/>
      <c r="BR359" s="75"/>
      <c r="BS359" s="75"/>
      <c r="BT359" s="75"/>
      <c r="BU359" s="75"/>
      <c r="BV359" s="75"/>
      <c r="BW359" s="75"/>
      <c r="BX359" s="75"/>
      <c r="BY359" s="75"/>
      <c r="BZ359" s="76"/>
      <c r="CA359" s="76"/>
      <c r="CB359" s="76"/>
      <c r="CC359" s="76"/>
      <c r="CD359" s="76"/>
      <c r="CE359" s="76"/>
      <c r="CF359" s="76"/>
    </row>
    <row r="360" spans="9:84" s="74" customFormat="1" ht="12.75" hidden="1"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BI360" s="75"/>
      <c r="BJ360" s="75"/>
      <c r="BK360" s="75"/>
      <c r="BL360" s="75"/>
      <c r="BM360" s="75"/>
      <c r="BN360" s="75"/>
      <c r="BO360" s="75"/>
      <c r="BP360" s="75"/>
      <c r="BQ360" s="75"/>
      <c r="BR360" s="75"/>
      <c r="BS360" s="75"/>
      <c r="BT360" s="75"/>
      <c r="BU360" s="75"/>
      <c r="BV360" s="75"/>
      <c r="BW360" s="75"/>
      <c r="BX360" s="75"/>
      <c r="BY360" s="75"/>
      <c r="BZ360" s="76"/>
      <c r="CA360" s="76"/>
      <c r="CB360" s="76"/>
      <c r="CC360" s="76"/>
      <c r="CD360" s="76"/>
      <c r="CE360" s="76"/>
      <c r="CF360" s="76"/>
    </row>
    <row r="361" spans="9:84" s="74" customFormat="1" ht="12.75" hidden="1"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BI361" s="75"/>
      <c r="BJ361" s="75"/>
      <c r="BK361" s="75"/>
      <c r="BL361" s="75"/>
      <c r="BM361" s="75"/>
      <c r="BN361" s="75"/>
      <c r="BO361" s="75"/>
      <c r="BP361" s="75"/>
      <c r="BQ361" s="75"/>
      <c r="BR361" s="75"/>
      <c r="BS361" s="75"/>
      <c r="BT361" s="75"/>
      <c r="BU361" s="75"/>
      <c r="BV361" s="75"/>
      <c r="BW361" s="75"/>
      <c r="BX361" s="75"/>
      <c r="BY361" s="75"/>
      <c r="BZ361" s="76"/>
      <c r="CA361" s="76"/>
      <c r="CB361" s="76"/>
      <c r="CC361" s="76"/>
      <c r="CD361" s="76"/>
      <c r="CE361" s="76"/>
      <c r="CF361" s="76"/>
    </row>
    <row r="362" spans="9:84" s="74" customFormat="1" ht="12.75" hidden="1"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BI362" s="75"/>
      <c r="BJ362" s="75"/>
      <c r="BK362" s="75"/>
      <c r="BL362" s="75"/>
      <c r="BM362" s="75"/>
      <c r="BN362" s="75"/>
      <c r="BO362" s="75"/>
      <c r="BP362" s="75"/>
      <c r="BQ362" s="75"/>
      <c r="BR362" s="75"/>
      <c r="BS362" s="75"/>
      <c r="BT362" s="75"/>
      <c r="BU362" s="75"/>
      <c r="BV362" s="75"/>
      <c r="BW362" s="75"/>
      <c r="BX362" s="75"/>
      <c r="BY362" s="75"/>
      <c r="BZ362" s="76"/>
      <c r="CA362" s="76"/>
      <c r="CB362" s="76"/>
      <c r="CC362" s="76"/>
      <c r="CD362" s="76"/>
      <c r="CE362" s="76"/>
      <c r="CF362" s="76"/>
    </row>
    <row r="363" spans="9:84" s="74" customFormat="1" ht="12.75" hidden="1"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6"/>
      <c r="CA363" s="76"/>
      <c r="CB363" s="76"/>
      <c r="CC363" s="76"/>
      <c r="CD363" s="76"/>
      <c r="CE363" s="76"/>
      <c r="CF363" s="76"/>
    </row>
    <row r="364" spans="9:84" s="74" customFormat="1" ht="12.75" hidden="1"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BI364" s="75"/>
      <c r="BJ364" s="75"/>
      <c r="BK364" s="75"/>
      <c r="BL364" s="75"/>
      <c r="BM364" s="75"/>
      <c r="BN364" s="75"/>
      <c r="BO364" s="75"/>
      <c r="BP364" s="75"/>
      <c r="BQ364" s="75"/>
      <c r="BR364" s="75"/>
      <c r="BS364" s="75"/>
      <c r="BT364" s="75"/>
      <c r="BU364" s="75"/>
      <c r="BV364" s="75"/>
      <c r="BW364" s="75"/>
      <c r="BX364" s="75"/>
      <c r="BY364" s="75"/>
      <c r="BZ364" s="76"/>
      <c r="CA364" s="76"/>
      <c r="CB364" s="76"/>
      <c r="CC364" s="76"/>
      <c r="CD364" s="76"/>
      <c r="CE364" s="76"/>
      <c r="CF364" s="76"/>
    </row>
    <row r="365" spans="9:84" s="74" customFormat="1" ht="12.75" hidden="1"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BI365" s="75"/>
      <c r="BJ365" s="75"/>
      <c r="BK365" s="75"/>
      <c r="BL365" s="75"/>
      <c r="BM365" s="75"/>
      <c r="BN365" s="75"/>
      <c r="BO365" s="75"/>
      <c r="BP365" s="75"/>
      <c r="BQ365" s="75"/>
      <c r="BR365" s="75"/>
      <c r="BS365" s="75"/>
      <c r="BT365" s="75"/>
      <c r="BU365" s="75"/>
      <c r="BV365" s="75"/>
      <c r="BW365" s="75"/>
      <c r="BX365" s="75"/>
      <c r="BY365" s="75"/>
      <c r="BZ365" s="76"/>
      <c r="CA365" s="76"/>
      <c r="CB365" s="76"/>
      <c r="CC365" s="76"/>
      <c r="CD365" s="76"/>
      <c r="CE365" s="76"/>
      <c r="CF365" s="76"/>
    </row>
    <row r="366" spans="9:84" s="74" customFormat="1" ht="12.75" hidden="1"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  <c r="BI366" s="75"/>
      <c r="BJ366" s="75"/>
      <c r="BK366" s="75"/>
      <c r="BL366" s="75"/>
      <c r="BM366" s="75"/>
      <c r="BN366" s="75"/>
      <c r="BO366" s="75"/>
      <c r="BP366" s="75"/>
      <c r="BQ366" s="75"/>
      <c r="BR366" s="75"/>
      <c r="BS366" s="75"/>
      <c r="BT366" s="75"/>
      <c r="BU366" s="75"/>
      <c r="BV366" s="75"/>
      <c r="BW366" s="75"/>
      <c r="BX366" s="75"/>
      <c r="BY366" s="75"/>
      <c r="BZ366" s="76"/>
      <c r="CA366" s="76"/>
      <c r="CB366" s="76"/>
      <c r="CC366" s="76"/>
      <c r="CD366" s="76"/>
      <c r="CE366" s="76"/>
      <c r="CF366" s="76"/>
    </row>
    <row r="367" spans="9:84" s="74" customFormat="1" ht="12.75" hidden="1"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BI367" s="75"/>
      <c r="BJ367" s="75"/>
      <c r="BK367" s="75"/>
      <c r="BL367" s="75"/>
      <c r="BM367" s="75"/>
      <c r="BN367" s="75"/>
      <c r="BO367" s="75"/>
      <c r="BP367" s="75"/>
      <c r="BQ367" s="75"/>
      <c r="BR367" s="75"/>
      <c r="BS367" s="75"/>
      <c r="BT367" s="75"/>
      <c r="BU367" s="75"/>
      <c r="BV367" s="75"/>
      <c r="BW367" s="75"/>
      <c r="BX367" s="75"/>
      <c r="BY367" s="75"/>
      <c r="BZ367" s="76"/>
      <c r="CA367" s="76"/>
      <c r="CB367" s="76"/>
      <c r="CC367" s="76"/>
      <c r="CD367" s="76"/>
      <c r="CE367" s="76"/>
      <c r="CF367" s="76"/>
    </row>
    <row r="368" spans="9:84" s="74" customFormat="1" ht="12.75" hidden="1"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BI368" s="75"/>
      <c r="BJ368" s="75"/>
      <c r="BK368" s="75"/>
      <c r="BL368" s="75"/>
      <c r="BM368" s="75"/>
      <c r="BN368" s="75"/>
      <c r="BO368" s="75"/>
      <c r="BP368" s="75"/>
      <c r="BQ368" s="75"/>
      <c r="BR368" s="75"/>
      <c r="BS368" s="75"/>
      <c r="BT368" s="75"/>
      <c r="BU368" s="75"/>
      <c r="BV368" s="75"/>
      <c r="BW368" s="75"/>
      <c r="BX368" s="75"/>
      <c r="BY368" s="75"/>
      <c r="BZ368" s="76"/>
      <c r="CA368" s="76"/>
      <c r="CB368" s="76"/>
      <c r="CC368" s="76"/>
      <c r="CD368" s="76"/>
      <c r="CE368" s="76"/>
      <c r="CF368" s="76"/>
    </row>
    <row r="369" spans="9:84" s="74" customFormat="1" ht="12.75" hidden="1"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BI369" s="75"/>
      <c r="BJ369" s="75"/>
      <c r="BK369" s="75"/>
      <c r="BL369" s="75"/>
      <c r="BM369" s="75"/>
      <c r="BN369" s="75"/>
      <c r="BO369" s="75"/>
      <c r="BP369" s="75"/>
      <c r="BQ369" s="75"/>
      <c r="BR369" s="75"/>
      <c r="BS369" s="75"/>
      <c r="BT369" s="75"/>
      <c r="BU369" s="75"/>
      <c r="BV369" s="75"/>
      <c r="BW369" s="75"/>
      <c r="BX369" s="75"/>
      <c r="BY369" s="75"/>
      <c r="BZ369" s="76"/>
      <c r="CA369" s="76"/>
      <c r="CB369" s="76"/>
      <c r="CC369" s="76"/>
      <c r="CD369" s="76"/>
      <c r="CE369" s="76"/>
      <c r="CF369" s="76"/>
    </row>
    <row r="370" spans="9:84" s="74" customFormat="1" ht="12.75" hidden="1"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BI370" s="75"/>
      <c r="BJ370" s="75"/>
      <c r="BK370" s="75"/>
      <c r="BL370" s="75"/>
      <c r="BM370" s="75"/>
      <c r="BN370" s="75"/>
      <c r="BO370" s="75"/>
      <c r="BP370" s="75"/>
      <c r="BQ370" s="75"/>
      <c r="BR370" s="75"/>
      <c r="BS370" s="75"/>
      <c r="BT370" s="75"/>
      <c r="BU370" s="75"/>
      <c r="BV370" s="75"/>
      <c r="BW370" s="75"/>
      <c r="BX370" s="75"/>
      <c r="BY370" s="75"/>
      <c r="BZ370" s="76"/>
      <c r="CA370" s="76"/>
      <c r="CB370" s="76"/>
      <c r="CC370" s="76"/>
      <c r="CD370" s="76"/>
      <c r="CE370" s="76"/>
      <c r="CF370" s="76"/>
    </row>
    <row r="371" spans="9:84" s="74" customFormat="1" ht="12.75" hidden="1"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BI371" s="75"/>
      <c r="BJ371" s="75"/>
      <c r="BK371" s="75"/>
      <c r="BL371" s="75"/>
      <c r="BM371" s="75"/>
      <c r="BN371" s="75"/>
      <c r="BO371" s="75"/>
      <c r="BP371" s="75"/>
      <c r="BQ371" s="75"/>
      <c r="BR371" s="75"/>
      <c r="BS371" s="75"/>
      <c r="BT371" s="75"/>
      <c r="BU371" s="75"/>
      <c r="BV371" s="75"/>
      <c r="BW371" s="75"/>
      <c r="BX371" s="75"/>
      <c r="BY371" s="75"/>
      <c r="BZ371" s="76"/>
      <c r="CA371" s="76"/>
      <c r="CB371" s="76"/>
      <c r="CC371" s="76"/>
      <c r="CD371" s="76"/>
      <c r="CE371" s="76"/>
      <c r="CF371" s="76"/>
    </row>
    <row r="372" spans="9:84" s="74" customFormat="1" ht="12.75" hidden="1"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BI372" s="75"/>
      <c r="BJ372" s="75"/>
      <c r="BK372" s="75"/>
      <c r="BL372" s="75"/>
      <c r="BM372" s="75"/>
      <c r="BN372" s="75"/>
      <c r="BO372" s="75"/>
      <c r="BP372" s="75"/>
      <c r="BQ372" s="75"/>
      <c r="BR372" s="75"/>
      <c r="BS372" s="75"/>
      <c r="BT372" s="75"/>
      <c r="BU372" s="75"/>
      <c r="BV372" s="75"/>
      <c r="BW372" s="75"/>
      <c r="BX372" s="75"/>
      <c r="BY372" s="75"/>
      <c r="BZ372" s="76"/>
      <c r="CA372" s="76"/>
      <c r="CB372" s="76"/>
      <c r="CC372" s="76"/>
      <c r="CD372" s="76"/>
      <c r="CE372" s="76"/>
      <c r="CF372" s="76"/>
    </row>
    <row r="373" spans="9:84" s="74" customFormat="1" ht="12.75" hidden="1"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BI373" s="75"/>
      <c r="BJ373" s="75"/>
      <c r="BK373" s="75"/>
      <c r="BL373" s="75"/>
      <c r="BM373" s="75"/>
      <c r="BN373" s="75"/>
      <c r="BO373" s="75"/>
      <c r="BP373" s="75"/>
      <c r="BQ373" s="75"/>
      <c r="BR373" s="75"/>
      <c r="BS373" s="75"/>
      <c r="BT373" s="75"/>
      <c r="BU373" s="75"/>
      <c r="BV373" s="75"/>
      <c r="BW373" s="75"/>
      <c r="BX373" s="75"/>
      <c r="BY373" s="75"/>
      <c r="BZ373" s="76"/>
      <c r="CA373" s="76"/>
      <c r="CB373" s="76"/>
      <c r="CC373" s="76"/>
      <c r="CD373" s="76"/>
      <c r="CE373" s="76"/>
      <c r="CF373" s="76"/>
    </row>
    <row r="374" spans="9:84" s="74" customFormat="1" ht="12.75" hidden="1"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BI374" s="75"/>
      <c r="BJ374" s="75"/>
      <c r="BK374" s="75"/>
      <c r="BL374" s="75"/>
      <c r="BM374" s="75"/>
      <c r="BN374" s="75"/>
      <c r="BO374" s="75"/>
      <c r="BP374" s="75"/>
      <c r="BQ374" s="75"/>
      <c r="BR374" s="75"/>
      <c r="BS374" s="75"/>
      <c r="BT374" s="75"/>
      <c r="BU374" s="75"/>
      <c r="BV374" s="75"/>
      <c r="BW374" s="75"/>
      <c r="BX374" s="75"/>
      <c r="BY374" s="75"/>
      <c r="BZ374" s="76"/>
      <c r="CA374" s="76"/>
      <c r="CB374" s="76"/>
      <c r="CC374" s="76"/>
      <c r="CD374" s="76"/>
      <c r="CE374" s="76"/>
      <c r="CF374" s="76"/>
    </row>
    <row r="375" spans="9:84" s="74" customFormat="1" ht="12.75" hidden="1"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BI375" s="75"/>
      <c r="BJ375" s="75"/>
      <c r="BK375" s="75"/>
      <c r="BL375" s="75"/>
      <c r="BM375" s="75"/>
      <c r="BN375" s="75"/>
      <c r="BO375" s="75"/>
      <c r="BP375" s="75"/>
      <c r="BQ375" s="75"/>
      <c r="BR375" s="75"/>
      <c r="BS375" s="75"/>
      <c r="BT375" s="75"/>
      <c r="BU375" s="75"/>
      <c r="BV375" s="75"/>
      <c r="BW375" s="75"/>
      <c r="BX375" s="75"/>
      <c r="BY375" s="75"/>
      <c r="BZ375" s="76"/>
      <c r="CA375" s="76"/>
      <c r="CB375" s="76"/>
      <c r="CC375" s="76"/>
      <c r="CD375" s="76"/>
      <c r="CE375" s="76"/>
      <c r="CF375" s="76"/>
    </row>
    <row r="376" spans="9:84" s="74" customFormat="1" ht="12.75" hidden="1"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BI376" s="75"/>
      <c r="BJ376" s="75"/>
      <c r="BK376" s="75"/>
      <c r="BL376" s="75"/>
      <c r="BM376" s="75"/>
      <c r="BN376" s="75"/>
      <c r="BO376" s="75"/>
      <c r="BP376" s="75"/>
      <c r="BQ376" s="75"/>
      <c r="BR376" s="75"/>
      <c r="BS376" s="75"/>
      <c r="BT376" s="75"/>
      <c r="BU376" s="75"/>
      <c r="BV376" s="75"/>
      <c r="BW376" s="75"/>
      <c r="BX376" s="75"/>
      <c r="BY376" s="75"/>
      <c r="BZ376" s="76"/>
      <c r="CA376" s="76"/>
      <c r="CB376" s="76"/>
      <c r="CC376" s="76"/>
      <c r="CD376" s="76"/>
      <c r="CE376" s="76"/>
      <c r="CF376" s="76"/>
    </row>
    <row r="377" spans="9:84" s="74" customFormat="1" ht="12.75" hidden="1"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BI377" s="75"/>
      <c r="BJ377" s="75"/>
      <c r="BK377" s="75"/>
      <c r="BL377" s="75"/>
      <c r="BM377" s="75"/>
      <c r="BN377" s="75"/>
      <c r="BO377" s="75"/>
      <c r="BP377" s="75"/>
      <c r="BQ377" s="75"/>
      <c r="BR377" s="75"/>
      <c r="BS377" s="75"/>
      <c r="BT377" s="75"/>
      <c r="BU377" s="75"/>
      <c r="BV377" s="75"/>
      <c r="BW377" s="75"/>
      <c r="BX377" s="75"/>
      <c r="BY377" s="75"/>
      <c r="BZ377" s="76"/>
      <c r="CA377" s="76"/>
      <c r="CB377" s="76"/>
      <c r="CC377" s="76"/>
      <c r="CD377" s="76"/>
      <c r="CE377" s="76"/>
      <c r="CF377" s="76"/>
    </row>
    <row r="378" spans="9:84" s="74" customFormat="1" ht="12.75" hidden="1"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BI378" s="75"/>
      <c r="BJ378" s="75"/>
      <c r="BK378" s="75"/>
      <c r="BL378" s="75"/>
      <c r="BM378" s="75"/>
      <c r="BN378" s="75"/>
      <c r="BO378" s="75"/>
      <c r="BP378" s="75"/>
      <c r="BQ378" s="75"/>
      <c r="BR378" s="75"/>
      <c r="BS378" s="75"/>
      <c r="BT378" s="75"/>
      <c r="BU378" s="75"/>
      <c r="BV378" s="75"/>
      <c r="BW378" s="75"/>
      <c r="BX378" s="75"/>
      <c r="BY378" s="75"/>
      <c r="BZ378" s="76"/>
      <c r="CA378" s="76"/>
      <c r="CB378" s="76"/>
      <c r="CC378" s="76"/>
      <c r="CD378" s="76"/>
      <c r="CE378" s="76"/>
      <c r="CF378" s="76"/>
    </row>
    <row r="379" spans="9:84" s="74" customFormat="1" ht="12.75" hidden="1"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BI379" s="75"/>
      <c r="BJ379" s="75"/>
      <c r="BK379" s="75"/>
      <c r="BL379" s="75"/>
      <c r="BM379" s="75"/>
      <c r="BN379" s="75"/>
      <c r="BO379" s="75"/>
      <c r="BP379" s="75"/>
      <c r="BQ379" s="75"/>
      <c r="BR379" s="75"/>
      <c r="BS379" s="75"/>
      <c r="BT379" s="75"/>
      <c r="BU379" s="75"/>
      <c r="BV379" s="75"/>
      <c r="BW379" s="75"/>
      <c r="BX379" s="75"/>
      <c r="BY379" s="75"/>
      <c r="BZ379" s="76"/>
      <c r="CA379" s="76"/>
      <c r="CB379" s="76"/>
      <c r="CC379" s="76"/>
      <c r="CD379" s="76"/>
      <c r="CE379" s="76"/>
      <c r="CF379" s="76"/>
    </row>
    <row r="380" spans="9:84" s="74" customFormat="1" ht="12.75" hidden="1"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BI380" s="75"/>
      <c r="BJ380" s="75"/>
      <c r="BK380" s="75"/>
      <c r="BL380" s="75"/>
      <c r="BM380" s="75"/>
      <c r="BN380" s="75"/>
      <c r="BO380" s="75"/>
      <c r="BP380" s="75"/>
      <c r="BQ380" s="75"/>
      <c r="BR380" s="75"/>
      <c r="BS380" s="75"/>
      <c r="BT380" s="75"/>
      <c r="BU380" s="75"/>
      <c r="BV380" s="75"/>
      <c r="BW380" s="75"/>
      <c r="BX380" s="75"/>
      <c r="BY380" s="75"/>
      <c r="BZ380" s="76"/>
      <c r="CA380" s="76"/>
      <c r="CB380" s="76"/>
      <c r="CC380" s="76"/>
      <c r="CD380" s="76"/>
      <c r="CE380" s="76"/>
      <c r="CF380" s="76"/>
    </row>
    <row r="381" spans="9:84" s="74" customFormat="1" ht="12.75" hidden="1"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BI381" s="75"/>
      <c r="BJ381" s="75"/>
      <c r="BK381" s="75"/>
      <c r="BL381" s="75"/>
      <c r="BM381" s="75"/>
      <c r="BN381" s="75"/>
      <c r="BO381" s="75"/>
      <c r="BP381" s="75"/>
      <c r="BQ381" s="75"/>
      <c r="BR381" s="75"/>
      <c r="BS381" s="75"/>
      <c r="BT381" s="75"/>
      <c r="BU381" s="75"/>
      <c r="BV381" s="75"/>
      <c r="BW381" s="75"/>
      <c r="BX381" s="75"/>
      <c r="BY381" s="75"/>
      <c r="BZ381" s="76"/>
      <c r="CA381" s="76"/>
      <c r="CB381" s="76"/>
      <c r="CC381" s="76"/>
      <c r="CD381" s="76"/>
      <c r="CE381" s="76"/>
      <c r="CF381" s="76"/>
    </row>
    <row r="382" spans="9:84" s="74" customFormat="1" ht="12.75" hidden="1"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BI382" s="75"/>
      <c r="BJ382" s="75"/>
      <c r="BK382" s="75"/>
      <c r="BL382" s="75"/>
      <c r="BM382" s="75"/>
      <c r="BN382" s="75"/>
      <c r="BO382" s="75"/>
      <c r="BP382" s="75"/>
      <c r="BQ382" s="75"/>
      <c r="BR382" s="75"/>
      <c r="BS382" s="75"/>
      <c r="BT382" s="75"/>
      <c r="BU382" s="75"/>
      <c r="BV382" s="75"/>
      <c r="BW382" s="75"/>
      <c r="BX382" s="75"/>
      <c r="BY382" s="75"/>
      <c r="BZ382" s="76"/>
      <c r="CA382" s="76"/>
      <c r="CB382" s="76"/>
      <c r="CC382" s="76"/>
      <c r="CD382" s="76"/>
      <c r="CE382" s="76"/>
      <c r="CF382" s="76"/>
    </row>
    <row r="383" spans="9:84" s="74" customFormat="1" ht="12.75" hidden="1"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BI383" s="75"/>
      <c r="BJ383" s="75"/>
      <c r="BK383" s="75"/>
      <c r="BL383" s="75"/>
      <c r="BM383" s="75"/>
      <c r="BN383" s="75"/>
      <c r="BO383" s="75"/>
      <c r="BP383" s="75"/>
      <c r="BQ383" s="75"/>
      <c r="BR383" s="75"/>
      <c r="BS383" s="75"/>
      <c r="BT383" s="75"/>
      <c r="BU383" s="75"/>
      <c r="BV383" s="75"/>
      <c r="BW383" s="75"/>
      <c r="BX383" s="75"/>
      <c r="BY383" s="75"/>
      <c r="BZ383" s="76"/>
      <c r="CA383" s="76"/>
      <c r="CB383" s="76"/>
      <c r="CC383" s="76"/>
      <c r="CD383" s="76"/>
      <c r="CE383" s="76"/>
      <c r="CF383" s="76"/>
    </row>
    <row r="384" spans="9:84" s="74" customFormat="1" ht="12.75" hidden="1"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BI384" s="75"/>
      <c r="BJ384" s="75"/>
      <c r="BK384" s="75"/>
      <c r="BL384" s="75"/>
      <c r="BM384" s="75"/>
      <c r="BN384" s="75"/>
      <c r="BO384" s="75"/>
      <c r="BP384" s="75"/>
      <c r="BQ384" s="75"/>
      <c r="BR384" s="75"/>
      <c r="BS384" s="75"/>
      <c r="BT384" s="75"/>
      <c r="BU384" s="75"/>
      <c r="BV384" s="75"/>
      <c r="BW384" s="75"/>
      <c r="BX384" s="75"/>
      <c r="BY384" s="75"/>
      <c r="BZ384" s="76"/>
      <c r="CA384" s="76"/>
      <c r="CB384" s="76"/>
      <c r="CC384" s="76"/>
      <c r="CD384" s="76"/>
      <c r="CE384" s="76"/>
      <c r="CF384" s="76"/>
    </row>
    <row r="385" spans="9:84" s="74" customFormat="1" ht="12.75" hidden="1"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BI385" s="75"/>
      <c r="BJ385" s="75"/>
      <c r="BK385" s="75"/>
      <c r="BL385" s="75"/>
      <c r="BM385" s="75"/>
      <c r="BN385" s="75"/>
      <c r="BO385" s="75"/>
      <c r="BP385" s="75"/>
      <c r="BQ385" s="75"/>
      <c r="BR385" s="75"/>
      <c r="BS385" s="75"/>
      <c r="BT385" s="75"/>
      <c r="BU385" s="75"/>
      <c r="BV385" s="75"/>
      <c r="BW385" s="75"/>
      <c r="BX385" s="75"/>
      <c r="BY385" s="75"/>
      <c r="BZ385" s="76"/>
      <c r="CA385" s="76"/>
      <c r="CB385" s="76"/>
      <c r="CC385" s="76"/>
      <c r="CD385" s="76"/>
      <c r="CE385" s="76"/>
      <c r="CF385" s="76"/>
    </row>
    <row r="386" spans="9:84" s="74" customFormat="1" ht="12.75" hidden="1"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BI386" s="75"/>
      <c r="BJ386" s="75"/>
      <c r="BK386" s="75"/>
      <c r="BL386" s="75"/>
      <c r="BM386" s="75"/>
      <c r="BN386" s="75"/>
      <c r="BO386" s="75"/>
      <c r="BP386" s="75"/>
      <c r="BQ386" s="75"/>
      <c r="BR386" s="75"/>
      <c r="BS386" s="75"/>
      <c r="BT386" s="75"/>
      <c r="BU386" s="75"/>
      <c r="BV386" s="75"/>
      <c r="BW386" s="75"/>
      <c r="BX386" s="75"/>
      <c r="BY386" s="75"/>
      <c r="BZ386" s="76"/>
      <c r="CA386" s="76"/>
      <c r="CB386" s="76"/>
      <c r="CC386" s="76"/>
      <c r="CD386" s="76"/>
      <c r="CE386" s="76"/>
      <c r="CF386" s="76"/>
    </row>
    <row r="387" spans="9:84" s="74" customFormat="1" ht="12.75" hidden="1"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BI387" s="75"/>
      <c r="BJ387" s="75"/>
      <c r="BK387" s="75"/>
      <c r="BL387" s="75"/>
      <c r="BM387" s="75"/>
      <c r="BN387" s="75"/>
      <c r="BO387" s="75"/>
      <c r="BP387" s="75"/>
      <c r="BQ387" s="75"/>
      <c r="BR387" s="75"/>
      <c r="BS387" s="75"/>
      <c r="BT387" s="75"/>
      <c r="BU387" s="75"/>
      <c r="BV387" s="75"/>
      <c r="BW387" s="75"/>
      <c r="BX387" s="75"/>
      <c r="BY387" s="75"/>
      <c r="BZ387" s="76"/>
      <c r="CA387" s="76"/>
      <c r="CB387" s="76"/>
      <c r="CC387" s="76"/>
      <c r="CD387" s="76"/>
      <c r="CE387" s="76"/>
      <c r="CF387" s="76"/>
    </row>
    <row r="388" spans="9:84" s="74" customFormat="1" ht="12.75" hidden="1"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BI388" s="75"/>
      <c r="BJ388" s="75"/>
      <c r="BK388" s="75"/>
      <c r="BL388" s="75"/>
      <c r="BM388" s="75"/>
      <c r="BN388" s="75"/>
      <c r="BO388" s="75"/>
      <c r="BP388" s="75"/>
      <c r="BQ388" s="75"/>
      <c r="BR388" s="75"/>
      <c r="BS388" s="75"/>
      <c r="BT388" s="75"/>
      <c r="BU388" s="75"/>
      <c r="BV388" s="75"/>
      <c r="BW388" s="75"/>
      <c r="BX388" s="75"/>
      <c r="BY388" s="75"/>
      <c r="BZ388" s="76"/>
      <c r="CA388" s="76"/>
      <c r="CB388" s="76"/>
      <c r="CC388" s="76"/>
      <c r="CD388" s="76"/>
      <c r="CE388" s="76"/>
      <c r="CF388" s="76"/>
    </row>
    <row r="389" spans="9:84" s="74" customFormat="1" ht="12.75" hidden="1"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BI389" s="75"/>
      <c r="BJ389" s="75"/>
      <c r="BK389" s="75"/>
      <c r="BL389" s="75"/>
      <c r="BM389" s="75"/>
      <c r="BN389" s="75"/>
      <c r="BO389" s="75"/>
      <c r="BP389" s="75"/>
      <c r="BQ389" s="75"/>
      <c r="BR389" s="75"/>
      <c r="BS389" s="75"/>
      <c r="BT389" s="75"/>
      <c r="BU389" s="75"/>
      <c r="BV389" s="75"/>
      <c r="BW389" s="75"/>
      <c r="BX389" s="75"/>
      <c r="BY389" s="75"/>
      <c r="BZ389" s="76"/>
      <c r="CA389" s="76"/>
      <c r="CB389" s="76"/>
      <c r="CC389" s="76"/>
      <c r="CD389" s="76"/>
      <c r="CE389" s="76"/>
      <c r="CF389" s="76"/>
    </row>
    <row r="390" spans="9:84" s="74" customFormat="1" ht="12.75" hidden="1"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BI390" s="75"/>
      <c r="BJ390" s="75"/>
      <c r="BK390" s="75"/>
      <c r="BL390" s="75"/>
      <c r="BM390" s="75"/>
      <c r="BN390" s="75"/>
      <c r="BO390" s="75"/>
      <c r="BP390" s="75"/>
      <c r="BQ390" s="75"/>
      <c r="BR390" s="75"/>
      <c r="BS390" s="75"/>
      <c r="BT390" s="75"/>
      <c r="BU390" s="75"/>
      <c r="BV390" s="75"/>
      <c r="BW390" s="75"/>
      <c r="BX390" s="75"/>
      <c r="BY390" s="75"/>
      <c r="BZ390" s="76"/>
      <c r="CA390" s="76"/>
      <c r="CB390" s="76"/>
      <c r="CC390" s="76"/>
      <c r="CD390" s="76"/>
      <c r="CE390" s="76"/>
      <c r="CF390" s="76"/>
    </row>
    <row r="391" spans="9:84" s="74" customFormat="1" ht="12.75" hidden="1"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BI391" s="75"/>
      <c r="BJ391" s="75"/>
      <c r="BK391" s="75"/>
      <c r="BL391" s="75"/>
      <c r="BM391" s="75"/>
      <c r="BN391" s="75"/>
      <c r="BO391" s="75"/>
      <c r="BP391" s="75"/>
      <c r="BQ391" s="75"/>
      <c r="BR391" s="75"/>
      <c r="BS391" s="75"/>
      <c r="BT391" s="75"/>
      <c r="BU391" s="75"/>
      <c r="BV391" s="75"/>
      <c r="BW391" s="75"/>
      <c r="BX391" s="75"/>
      <c r="BY391" s="75"/>
      <c r="BZ391" s="76"/>
      <c r="CA391" s="76"/>
      <c r="CB391" s="76"/>
      <c r="CC391" s="76"/>
      <c r="CD391" s="76"/>
      <c r="CE391" s="76"/>
      <c r="CF391" s="76"/>
    </row>
    <row r="392" spans="9:84" s="74" customFormat="1" ht="12.75" hidden="1"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BI392" s="75"/>
      <c r="BJ392" s="75"/>
      <c r="BK392" s="75"/>
      <c r="BL392" s="75"/>
      <c r="BM392" s="75"/>
      <c r="BN392" s="75"/>
      <c r="BO392" s="75"/>
      <c r="BP392" s="75"/>
      <c r="BQ392" s="75"/>
      <c r="BR392" s="75"/>
      <c r="BS392" s="75"/>
      <c r="BT392" s="75"/>
      <c r="BU392" s="75"/>
      <c r="BV392" s="75"/>
      <c r="BW392" s="75"/>
      <c r="BX392" s="75"/>
      <c r="BY392" s="75"/>
      <c r="BZ392" s="76"/>
      <c r="CA392" s="76"/>
      <c r="CB392" s="76"/>
      <c r="CC392" s="76"/>
      <c r="CD392" s="76"/>
      <c r="CE392" s="76"/>
      <c r="CF392" s="76"/>
    </row>
    <row r="393" spans="9:84" s="74" customFormat="1" ht="12.75" hidden="1"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BI393" s="75"/>
      <c r="BJ393" s="75"/>
      <c r="BK393" s="75"/>
      <c r="BL393" s="75"/>
      <c r="BM393" s="75"/>
      <c r="BN393" s="75"/>
      <c r="BO393" s="75"/>
      <c r="BP393" s="75"/>
      <c r="BQ393" s="75"/>
      <c r="BR393" s="75"/>
      <c r="BS393" s="75"/>
      <c r="BT393" s="75"/>
      <c r="BU393" s="75"/>
      <c r="BV393" s="75"/>
      <c r="BW393" s="75"/>
      <c r="BX393" s="75"/>
      <c r="BY393" s="75"/>
      <c r="BZ393" s="76"/>
      <c r="CA393" s="76"/>
      <c r="CB393" s="76"/>
      <c r="CC393" s="76"/>
      <c r="CD393" s="76"/>
      <c r="CE393" s="76"/>
      <c r="CF393" s="76"/>
    </row>
    <row r="394" spans="9:84" s="74" customFormat="1" ht="12.75" hidden="1"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BI394" s="75"/>
      <c r="BJ394" s="75"/>
      <c r="BK394" s="75"/>
      <c r="BL394" s="75"/>
      <c r="BM394" s="75"/>
      <c r="BN394" s="75"/>
      <c r="BO394" s="75"/>
      <c r="BP394" s="75"/>
      <c r="BQ394" s="75"/>
      <c r="BR394" s="75"/>
      <c r="BS394" s="75"/>
      <c r="BT394" s="75"/>
      <c r="BU394" s="75"/>
      <c r="BV394" s="75"/>
      <c r="BW394" s="75"/>
      <c r="BX394" s="75"/>
      <c r="BY394" s="75"/>
      <c r="BZ394" s="76"/>
      <c r="CA394" s="76"/>
      <c r="CB394" s="76"/>
      <c r="CC394" s="76"/>
      <c r="CD394" s="76"/>
      <c r="CE394" s="76"/>
      <c r="CF394" s="76"/>
    </row>
    <row r="395" spans="9:84" s="74" customFormat="1" ht="12.75" hidden="1"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BI395" s="75"/>
      <c r="BJ395" s="75"/>
      <c r="BK395" s="75"/>
      <c r="BL395" s="75"/>
      <c r="BM395" s="75"/>
      <c r="BN395" s="75"/>
      <c r="BO395" s="75"/>
      <c r="BP395" s="75"/>
      <c r="BQ395" s="75"/>
      <c r="BR395" s="75"/>
      <c r="BS395" s="75"/>
      <c r="BT395" s="75"/>
      <c r="BU395" s="75"/>
      <c r="BV395" s="75"/>
      <c r="BW395" s="75"/>
      <c r="BX395" s="75"/>
      <c r="BY395" s="75"/>
      <c r="BZ395" s="76"/>
      <c r="CA395" s="76"/>
      <c r="CB395" s="76"/>
      <c r="CC395" s="76"/>
      <c r="CD395" s="76"/>
      <c r="CE395" s="76"/>
      <c r="CF395" s="76"/>
    </row>
    <row r="396" spans="9:84" s="74" customFormat="1" ht="12.75" hidden="1"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BI396" s="75"/>
      <c r="BJ396" s="75"/>
      <c r="BK396" s="75"/>
      <c r="BL396" s="75"/>
      <c r="BM396" s="75"/>
      <c r="BN396" s="75"/>
      <c r="BO396" s="75"/>
      <c r="BP396" s="75"/>
      <c r="BQ396" s="75"/>
      <c r="BR396" s="75"/>
      <c r="BS396" s="75"/>
      <c r="BT396" s="75"/>
      <c r="BU396" s="75"/>
      <c r="BV396" s="75"/>
      <c r="BW396" s="75"/>
      <c r="BX396" s="75"/>
      <c r="BY396" s="75"/>
      <c r="BZ396" s="76"/>
      <c r="CA396" s="76"/>
      <c r="CB396" s="76"/>
      <c r="CC396" s="76"/>
      <c r="CD396" s="76"/>
      <c r="CE396" s="76"/>
      <c r="CF396" s="76"/>
    </row>
    <row r="397" spans="9:84" s="74" customFormat="1" ht="12.75" hidden="1"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BI397" s="75"/>
      <c r="BJ397" s="75"/>
      <c r="BK397" s="75"/>
      <c r="BL397" s="75"/>
      <c r="BM397" s="75"/>
      <c r="BN397" s="75"/>
      <c r="BO397" s="75"/>
      <c r="BP397" s="75"/>
      <c r="BQ397" s="75"/>
      <c r="BR397" s="75"/>
      <c r="BS397" s="75"/>
      <c r="BT397" s="75"/>
      <c r="BU397" s="75"/>
      <c r="BV397" s="75"/>
      <c r="BW397" s="75"/>
      <c r="BX397" s="75"/>
      <c r="BY397" s="75"/>
      <c r="BZ397" s="76"/>
      <c r="CA397" s="76"/>
      <c r="CB397" s="76"/>
      <c r="CC397" s="76"/>
      <c r="CD397" s="76"/>
      <c r="CE397" s="76"/>
      <c r="CF397" s="76"/>
    </row>
    <row r="398" spans="9:84" s="74" customFormat="1" ht="12.75" hidden="1"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BI398" s="75"/>
      <c r="BJ398" s="75"/>
      <c r="BK398" s="75"/>
      <c r="BL398" s="75"/>
      <c r="BM398" s="75"/>
      <c r="BN398" s="75"/>
      <c r="BO398" s="75"/>
      <c r="BP398" s="75"/>
      <c r="BQ398" s="75"/>
      <c r="BR398" s="75"/>
      <c r="BS398" s="75"/>
      <c r="BT398" s="75"/>
      <c r="BU398" s="75"/>
      <c r="BV398" s="75"/>
      <c r="BW398" s="75"/>
      <c r="BX398" s="75"/>
      <c r="BY398" s="75"/>
      <c r="BZ398" s="76"/>
      <c r="CA398" s="76"/>
      <c r="CB398" s="76"/>
      <c r="CC398" s="76"/>
      <c r="CD398" s="76"/>
      <c r="CE398" s="76"/>
      <c r="CF398" s="76"/>
    </row>
    <row r="399" spans="9:84" s="74" customFormat="1" ht="12.75" hidden="1"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BI399" s="75"/>
      <c r="BJ399" s="75"/>
      <c r="BK399" s="75"/>
      <c r="BL399" s="75"/>
      <c r="BM399" s="75"/>
      <c r="BN399" s="75"/>
      <c r="BO399" s="75"/>
      <c r="BP399" s="75"/>
      <c r="BQ399" s="75"/>
      <c r="BR399" s="75"/>
      <c r="BS399" s="75"/>
      <c r="BT399" s="75"/>
      <c r="BU399" s="75"/>
      <c r="BV399" s="75"/>
      <c r="BW399" s="75"/>
      <c r="BX399" s="75"/>
      <c r="BY399" s="75"/>
      <c r="BZ399" s="76"/>
      <c r="CA399" s="76"/>
      <c r="CB399" s="76"/>
      <c r="CC399" s="76"/>
      <c r="CD399" s="76"/>
      <c r="CE399" s="76"/>
      <c r="CF399" s="76"/>
    </row>
    <row r="400" spans="9:84" s="74" customFormat="1" ht="12.75" hidden="1"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BI400" s="75"/>
      <c r="BJ400" s="75"/>
      <c r="BK400" s="75"/>
      <c r="BL400" s="75"/>
      <c r="BM400" s="75"/>
      <c r="BN400" s="75"/>
      <c r="BO400" s="75"/>
      <c r="BP400" s="75"/>
      <c r="BQ400" s="75"/>
      <c r="BR400" s="75"/>
      <c r="BS400" s="75"/>
      <c r="BT400" s="75"/>
      <c r="BU400" s="75"/>
      <c r="BV400" s="75"/>
      <c r="BW400" s="75"/>
      <c r="BX400" s="75"/>
      <c r="BY400" s="75"/>
      <c r="BZ400" s="76"/>
      <c r="CA400" s="76"/>
      <c r="CB400" s="76"/>
      <c r="CC400" s="76"/>
      <c r="CD400" s="76"/>
      <c r="CE400" s="76"/>
      <c r="CF400" s="76"/>
    </row>
    <row r="401" spans="9:84" s="74" customFormat="1" ht="12.75" hidden="1"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BI401" s="75"/>
      <c r="BJ401" s="75"/>
      <c r="BK401" s="75"/>
      <c r="BL401" s="75"/>
      <c r="BM401" s="75"/>
      <c r="BN401" s="75"/>
      <c r="BO401" s="75"/>
      <c r="BP401" s="75"/>
      <c r="BQ401" s="75"/>
      <c r="BR401" s="75"/>
      <c r="BS401" s="75"/>
      <c r="BT401" s="75"/>
      <c r="BU401" s="75"/>
      <c r="BV401" s="75"/>
      <c r="BW401" s="75"/>
      <c r="BX401" s="75"/>
      <c r="BY401" s="75"/>
      <c r="BZ401" s="76"/>
      <c r="CA401" s="76"/>
      <c r="CB401" s="76"/>
      <c r="CC401" s="76"/>
      <c r="CD401" s="76"/>
      <c r="CE401" s="76"/>
      <c r="CF401" s="76"/>
    </row>
    <row r="402" spans="9:84" s="74" customFormat="1" ht="12.75" hidden="1"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BI402" s="75"/>
      <c r="BJ402" s="75"/>
      <c r="BK402" s="75"/>
      <c r="BL402" s="75"/>
      <c r="BM402" s="75"/>
      <c r="BN402" s="75"/>
      <c r="BO402" s="75"/>
      <c r="BP402" s="75"/>
      <c r="BQ402" s="75"/>
      <c r="BR402" s="75"/>
      <c r="BS402" s="75"/>
      <c r="BT402" s="75"/>
      <c r="BU402" s="75"/>
      <c r="BV402" s="75"/>
      <c r="BW402" s="75"/>
      <c r="BX402" s="75"/>
      <c r="BY402" s="75"/>
      <c r="BZ402" s="76"/>
      <c r="CA402" s="76"/>
      <c r="CB402" s="76"/>
      <c r="CC402" s="76"/>
      <c r="CD402" s="76"/>
      <c r="CE402" s="76"/>
      <c r="CF402" s="76"/>
    </row>
    <row r="403" spans="9:84" s="74" customFormat="1" ht="12.75" hidden="1"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BI403" s="75"/>
      <c r="BJ403" s="75"/>
      <c r="BK403" s="75"/>
      <c r="BL403" s="75"/>
      <c r="BM403" s="75"/>
      <c r="BN403" s="75"/>
      <c r="BO403" s="75"/>
      <c r="BP403" s="75"/>
      <c r="BQ403" s="75"/>
      <c r="BR403" s="75"/>
      <c r="BS403" s="75"/>
      <c r="BT403" s="75"/>
      <c r="BU403" s="75"/>
      <c r="BV403" s="75"/>
      <c r="BW403" s="75"/>
      <c r="BX403" s="75"/>
      <c r="BY403" s="75"/>
      <c r="BZ403" s="76"/>
      <c r="CA403" s="76"/>
      <c r="CB403" s="76"/>
      <c r="CC403" s="76"/>
      <c r="CD403" s="76"/>
      <c r="CE403" s="76"/>
      <c r="CF403" s="76"/>
    </row>
    <row r="404" spans="9:84" s="74" customFormat="1" ht="12.75" hidden="1"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BI404" s="75"/>
      <c r="BJ404" s="75"/>
      <c r="BK404" s="75"/>
      <c r="BL404" s="75"/>
      <c r="BM404" s="75"/>
      <c r="BN404" s="75"/>
      <c r="BO404" s="75"/>
      <c r="BP404" s="75"/>
      <c r="BQ404" s="75"/>
      <c r="BR404" s="75"/>
      <c r="BS404" s="75"/>
      <c r="BT404" s="75"/>
      <c r="BU404" s="75"/>
      <c r="BV404" s="75"/>
      <c r="BW404" s="75"/>
      <c r="BX404" s="75"/>
      <c r="BY404" s="75"/>
      <c r="BZ404" s="76"/>
      <c r="CA404" s="76"/>
      <c r="CB404" s="76"/>
      <c r="CC404" s="76"/>
      <c r="CD404" s="76"/>
      <c r="CE404" s="76"/>
      <c r="CF404" s="76"/>
    </row>
    <row r="405" spans="9:84" s="74" customFormat="1" ht="12.75" hidden="1"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BI405" s="75"/>
      <c r="BJ405" s="75"/>
      <c r="BK405" s="75"/>
      <c r="BL405" s="75"/>
      <c r="BM405" s="75"/>
      <c r="BN405" s="75"/>
      <c r="BO405" s="75"/>
      <c r="BP405" s="75"/>
      <c r="BQ405" s="75"/>
      <c r="BR405" s="75"/>
      <c r="BS405" s="75"/>
      <c r="BT405" s="75"/>
      <c r="BU405" s="75"/>
      <c r="BV405" s="75"/>
      <c r="BW405" s="75"/>
      <c r="BX405" s="75"/>
      <c r="BY405" s="75"/>
      <c r="BZ405" s="76"/>
      <c r="CA405" s="76"/>
      <c r="CB405" s="76"/>
      <c r="CC405" s="76"/>
      <c r="CD405" s="76"/>
      <c r="CE405" s="76"/>
      <c r="CF405" s="76"/>
    </row>
    <row r="406" spans="9:84" s="74" customFormat="1" ht="12.75" hidden="1"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BI406" s="75"/>
      <c r="BJ406" s="75"/>
      <c r="BK406" s="75"/>
      <c r="BL406" s="75"/>
      <c r="BM406" s="75"/>
      <c r="BN406" s="75"/>
      <c r="BO406" s="75"/>
      <c r="BP406" s="75"/>
      <c r="BQ406" s="75"/>
      <c r="BR406" s="75"/>
      <c r="BS406" s="75"/>
      <c r="BT406" s="75"/>
      <c r="BU406" s="75"/>
      <c r="BV406" s="75"/>
      <c r="BW406" s="75"/>
      <c r="BX406" s="75"/>
      <c r="BY406" s="75"/>
      <c r="BZ406" s="76"/>
      <c r="CA406" s="76"/>
      <c r="CB406" s="76"/>
      <c r="CC406" s="76"/>
      <c r="CD406" s="76"/>
      <c r="CE406" s="76"/>
      <c r="CF406" s="76"/>
    </row>
    <row r="407" spans="9:84" s="74" customFormat="1" ht="12.75" hidden="1"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BI407" s="75"/>
      <c r="BJ407" s="75"/>
      <c r="BK407" s="75"/>
      <c r="BL407" s="75"/>
      <c r="BM407" s="75"/>
      <c r="BN407" s="75"/>
      <c r="BO407" s="75"/>
      <c r="BP407" s="75"/>
      <c r="BQ407" s="75"/>
      <c r="BR407" s="75"/>
      <c r="BS407" s="75"/>
      <c r="BT407" s="75"/>
      <c r="BU407" s="75"/>
      <c r="BV407" s="75"/>
      <c r="BW407" s="75"/>
      <c r="BX407" s="75"/>
      <c r="BY407" s="75"/>
      <c r="BZ407" s="76"/>
      <c r="CA407" s="76"/>
      <c r="CB407" s="76"/>
      <c r="CC407" s="76"/>
      <c r="CD407" s="76"/>
      <c r="CE407" s="76"/>
      <c r="CF407" s="76"/>
    </row>
    <row r="408" spans="9:84" s="74" customFormat="1" ht="12.75" hidden="1"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BI408" s="75"/>
      <c r="BJ408" s="75"/>
      <c r="BK408" s="75"/>
      <c r="BL408" s="75"/>
      <c r="BM408" s="75"/>
      <c r="BN408" s="75"/>
      <c r="BO408" s="75"/>
      <c r="BP408" s="75"/>
      <c r="BQ408" s="75"/>
      <c r="BR408" s="75"/>
      <c r="BS408" s="75"/>
      <c r="BT408" s="75"/>
      <c r="BU408" s="75"/>
      <c r="BV408" s="75"/>
      <c r="BW408" s="75"/>
      <c r="BX408" s="75"/>
      <c r="BY408" s="75"/>
      <c r="BZ408" s="76"/>
      <c r="CA408" s="76"/>
      <c r="CB408" s="76"/>
      <c r="CC408" s="76"/>
      <c r="CD408" s="76"/>
      <c r="CE408" s="76"/>
      <c r="CF408" s="76"/>
    </row>
    <row r="409" spans="9:84" s="74" customFormat="1" ht="12.75" hidden="1"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BI409" s="75"/>
      <c r="BJ409" s="75"/>
      <c r="BK409" s="75"/>
      <c r="BL409" s="75"/>
      <c r="BM409" s="75"/>
      <c r="BN409" s="75"/>
      <c r="BO409" s="75"/>
      <c r="BP409" s="75"/>
      <c r="BQ409" s="75"/>
      <c r="BR409" s="75"/>
      <c r="BS409" s="75"/>
      <c r="BT409" s="75"/>
      <c r="BU409" s="75"/>
      <c r="BV409" s="75"/>
      <c r="BW409" s="75"/>
      <c r="BX409" s="75"/>
      <c r="BY409" s="75"/>
      <c r="BZ409" s="76"/>
      <c r="CA409" s="76"/>
      <c r="CB409" s="76"/>
      <c r="CC409" s="76"/>
      <c r="CD409" s="76"/>
      <c r="CE409" s="76"/>
      <c r="CF409" s="76"/>
    </row>
    <row r="410" spans="9:84" s="74" customFormat="1" ht="12.75" hidden="1"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BI410" s="75"/>
      <c r="BJ410" s="75"/>
      <c r="BK410" s="75"/>
      <c r="BL410" s="75"/>
      <c r="BM410" s="75"/>
      <c r="BN410" s="75"/>
      <c r="BO410" s="75"/>
      <c r="BP410" s="75"/>
      <c r="BQ410" s="75"/>
      <c r="BR410" s="75"/>
      <c r="BS410" s="75"/>
      <c r="BT410" s="75"/>
      <c r="BU410" s="75"/>
      <c r="BV410" s="75"/>
      <c r="BW410" s="75"/>
      <c r="BX410" s="75"/>
      <c r="BY410" s="75"/>
      <c r="BZ410" s="76"/>
      <c r="CA410" s="76"/>
      <c r="CB410" s="76"/>
      <c r="CC410" s="76"/>
      <c r="CD410" s="76"/>
      <c r="CE410" s="76"/>
      <c r="CF410" s="76"/>
    </row>
    <row r="411" spans="9:84" s="74" customFormat="1" ht="12.75" hidden="1"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BI411" s="75"/>
      <c r="BJ411" s="75"/>
      <c r="BK411" s="75"/>
      <c r="BL411" s="75"/>
      <c r="BM411" s="75"/>
      <c r="BN411" s="75"/>
      <c r="BO411" s="75"/>
      <c r="BP411" s="75"/>
      <c r="BQ411" s="75"/>
      <c r="BR411" s="75"/>
      <c r="BS411" s="75"/>
      <c r="BT411" s="75"/>
      <c r="BU411" s="75"/>
      <c r="BV411" s="75"/>
      <c r="BW411" s="75"/>
      <c r="BX411" s="75"/>
      <c r="BY411" s="75"/>
      <c r="BZ411" s="76"/>
      <c r="CA411" s="76"/>
      <c r="CB411" s="76"/>
      <c r="CC411" s="76"/>
      <c r="CD411" s="76"/>
      <c r="CE411" s="76"/>
      <c r="CF411" s="76"/>
    </row>
    <row r="412" spans="9:84" s="74" customFormat="1" ht="12.75" hidden="1"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BI412" s="75"/>
      <c r="BJ412" s="75"/>
      <c r="BK412" s="75"/>
      <c r="BL412" s="75"/>
      <c r="BM412" s="75"/>
      <c r="BN412" s="75"/>
      <c r="BO412" s="75"/>
      <c r="BP412" s="75"/>
      <c r="BQ412" s="75"/>
      <c r="BR412" s="75"/>
      <c r="BS412" s="75"/>
      <c r="BT412" s="75"/>
      <c r="BU412" s="75"/>
      <c r="BV412" s="75"/>
      <c r="BW412" s="75"/>
      <c r="BX412" s="75"/>
      <c r="BY412" s="75"/>
      <c r="BZ412" s="76"/>
      <c r="CA412" s="76"/>
      <c r="CB412" s="76"/>
      <c r="CC412" s="76"/>
      <c r="CD412" s="76"/>
      <c r="CE412" s="76"/>
      <c r="CF412" s="76"/>
    </row>
    <row r="413" spans="9:84" s="74" customFormat="1" ht="12.75" hidden="1"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BI413" s="75"/>
      <c r="BJ413" s="75"/>
      <c r="BK413" s="75"/>
      <c r="BL413" s="75"/>
      <c r="BM413" s="75"/>
      <c r="BN413" s="75"/>
      <c r="BO413" s="75"/>
      <c r="BP413" s="75"/>
      <c r="BQ413" s="75"/>
      <c r="BR413" s="75"/>
      <c r="BS413" s="75"/>
      <c r="BT413" s="75"/>
      <c r="BU413" s="75"/>
      <c r="BV413" s="75"/>
      <c r="BW413" s="75"/>
      <c r="BX413" s="75"/>
      <c r="BY413" s="75"/>
      <c r="BZ413" s="76"/>
      <c r="CA413" s="76"/>
      <c r="CB413" s="76"/>
      <c r="CC413" s="76"/>
      <c r="CD413" s="76"/>
      <c r="CE413" s="76"/>
      <c r="CF413" s="76"/>
    </row>
    <row r="414" spans="9:84" s="74" customFormat="1" ht="12.75" hidden="1"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BI414" s="75"/>
      <c r="BJ414" s="75"/>
      <c r="BK414" s="75"/>
      <c r="BL414" s="75"/>
      <c r="BM414" s="75"/>
      <c r="BN414" s="75"/>
      <c r="BO414" s="75"/>
      <c r="BP414" s="75"/>
      <c r="BQ414" s="75"/>
      <c r="BR414" s="75"/>
      <c r="BS414" s="75"/>
      <c r="BT414" s="75"/>
      <c r="BU414" s="75"/>
      <c r="BV414" s="75"/>
      <c r="BW414" s="75"/>
      <c r="BX414" s="75"/>
      <c r="BY414" s="75"/>
      <c r="BZ414" s="76"/>
      <c r="CA414" s="76"/>
      <c r="CB414" s="76"/>
      <c r="CC414" s="76"/>
      <c r="CD414" s="76"/>
      <c r="CE414" s="76"/>
      <c r="CF414" s="76"/>
    </row>
    <row r="415" spans="9:84" s="74" customFormat="1" ht="12.75" hidden="1"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BI415" s="75"/>
      <c r="BJ415" s="75"/>
      <c r="BK415" s="75"/>
      <c r="BL415" s="75"/>
      <c r="BM415" s="75"/>
      <c r="BN415" s="75"/>
      <c r="BO415" s="75"/>
      <c r="BP415" s="75"/>
      <c r="BQ415" s="75"/>
      <c r="BR415" s="75"/>
      <c r="BS415" s="75"/>
      <c r="BT415" s="75"/>
      <c r="BU415" s="75"/>
      <c r="BV415" s="75"/>
      <c r="BW415" s="75"/>
      <c r="BX415" s="75"/>
      <c r="BY415" s="75"/>
      <c r="BZ415" s="76"/>
      <c r="CA415" s="76"/>
      <c r="CB415" s="76"/>
      <c r="CC415" s="76"/>
      <c r="CD415" s="76"/>
      <c r="CE415" s="76"/>
      <c r="CF415" s="76"/>
    </row>
    <row r="416" spans="9:84" s="74" customFormat="1" ht="12.75" hidden="1"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BI416" s="75"/>
      <c r="BJ416" s="75"/>
      <c r="BK416" s="75"/>
      <c r="BL416" s="75"/>
      <c r="BM416" s="75"/>
      <c r="BN416" s="75"/>
      <c r="BO416" s="75"/>
      <c r="BP416" s="75"/>
      <c r="BQ416" s="75"/>
      <c r="BR416" s="75"/>
      <c r="BS416" s="75"/>
      <c r="BT416" s="75"/>
      <c r="BU416" s="75"/>
      <c r="BV416" s="75"/>
      <c r="BW416" s="75"/>
      <c r="BX416" s="75"/>
      <c r="BY416" s="75"/>
      <c r="BZ416" s="76"/>
      <c r="CA416" s="76"/>
      <c r="CB416" s="76"/>
      <c r="CC416" s="76"/>
      <c r="CD416" s="76"/>
      <c r="CE416" s="76"/>
      <c r="CF416" s="76"/>
    </row>
    <row r="417" spans="9:84" s="74" customFormat="1" ht="12.75" hidden="1"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BI417" s="75"/>
      <c r="BJ417" s="75"/>
      <c r="BK417" s="75"/>
      <c r="BL417" s="75"/>
      <c r="BM417" s="75"/>
      <c r="BN417" s="75"/>
      <c r="BO417" s="75"/>
      <c r="BP417" s="75"/>
      <c r="BQ417" s="75"/>
      <c r="BR417" s="75"/>
      <c r="BS417" s="75"/>
      <c r="BT417" s="75"/>
      <c r="BU417" s="75"/>
      <c r="BV417" s="75"/>
      <c r="BW417" s="75"/>
      <c r="BX417" s="75"/>
      <c r="BY417" s="75"/>
      <c r="BZ417" s="76"/>
      <c r="CA417" s="76"/>
      <c r="CB417" s="76"/>
      <c r="CC417" s="76"/>
      <c r="CD417" s="76"/>
      <c r="CE417" s="76"/>
      <c r="CF417" s="76"/>
    </row>
    <row r="418" spans="9:84" s="74" customFormat="1" ht="12.75" hidden="1"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BI418" s="75"/>
      <c r="BJ418" s="75"/>
      <c r="BK418" s="75"/>
      <c r="BL418" s="75"/>
      <c r="BM418" s="75"/>
      <c r="BN418" s="75"/>
      <c r="BO418" s="75"/>
      <c r="BP418" s="75"/>
      <c r="BQ418" s="75"/>
      <c r="BR418" s="75"/>
      <c r="BS418" s="75"/>
      <c r="BT418" s="75"/>
      <c r="BU418" s="75"/>
      <c r="BV418" s="75"/>
      <c r="BW418" s="75"/>
      <c r="BX418" s="75"/>
      <c r="BY418" s="75"/>
      <c r="BZ418" s="76"/>
      <c r="CA418" s="76"/>
      <c r="CB418" s="76"/>
      <c r="CC418" s="76"/>
      <c r="CD418" s="76"/>
      <c r="CE418" s="76"/>
      <c r="CF418" s="76"/>
    </row>
    <row r="419" spans="9:84" s="74" customFormat="1" ht="12.75" hidden="1"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BI419" s="75"/>
      <c r="BJ419" s="75"/>
      <c r="BK419" s="75"/>
      <c r="BL419" s="75"/>
      <c r="BM419" s="75"/>
      <c r="BN419" s="75"/>
      <c r="BO419" s="75"/>
      <c r="BP419" s="75"/>
      <c r="BQ419" s="75"/>
      <c r="BR419" s="75"/>
      <c r="BS419" s="75"/>
      <c r="BT419" s="75"/>
      <c r="BU419" s="75"/>
      <c r="BV419" s="75"/>
      <c r="BW419" s="75"/>
      <c r="BX419" s="75"/>
      <c r="BY419" s="75"/>
      <c r="BZ419" s="76"/>
      <c r="CA419" s="76"/>
      <c r="CB419" s="76"/>
      <c r="CC419" s="76"/>
      <c r="CD419" s="76"/>
      <c r="CE419" s="76"/>
      <c r="CF419" s="76"/>
    </row>
    <row r="420" spans="9:84" s="74" customFormat="1" ht="12.75" hidden="1"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BI420" s="75"/>
      <c r="BJ420" s="75"/>
      <c r="BK420" s="75"/>
      <c r="BL420" s="75"/>
      <c r="BM420" s="75"/>
      <c r="BN420" s="75"/>
      <c r="BO420" s="75"/>
      <c r="BP420" s="75"/>
      <c r="BQ420" s="75"/>
      <c r="BR420" s="75"/>
      <c r="BS420" s="75"/>
      <c r="BT420" s="75"/>
      <c r="BU420" s="75"/>
      <c r="BV420" s="75"/>
      <c r="BW420" s="75"/>
      <c r="BX420" s="75"/>
      <c r="BY420" s="75"/>
      <c r="BZ420" s="76"/>
      <c r="CA420" s="76"/>
      <c r="CB420" s="76"/>
      <c r="CC420" s="76"/>
      <c r="CD420" s="76"/>
      <c r="CE420" s="76"/>
      <c r="CF420" s="76"/>
    </row>
    <row r="421" spans="9:84" s="74" customFormat="1" ht="12.75" hidden="1"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BI421" s="75"/>
      <c r="BJ421" s="75"/>
      <c r="BK421" s="75"/>
      <c r="BL421" s="75"/>
      <c r="BM421" s="75"/>
      <c r="BN421" s="75"/>
      <c r="BO421" s="75"/>
      <c r="BP421" s="75"/>
      <c r="BQ421" s="75"/>
      <c r="BR421" s="75"/>
      <c r="BS421" s="75"/>
      <c r="BT421" s="75"/>
      <c r="BU421" s="75"/>
      <c r="BV421" s="75"/>
      <c r="BW421" s="75"/>
      <c r="BX421" s="75"/>
      <c r="BY421" s="75"/>
      <c r="BZ421" s="76"/>
      <c r="CA421" s="76"/>
      <c r="CB421" s="76"/>
      <c r="CC421" s="76"/>
      <c r="CD421" s="76"/>
      <c r="CE421" s="76"/>
      <c r="CF421" s="76"/>
    </row>
    <row r="422" spans="9:84" s="74" customFormat="1" ht="12.75" hidden="1"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  <c r="AD422" s="100"/>
      <c r="AE422" s="100"/>
      <c r="AF422" s="100"/>
      <c r="BI422" s="75"/>
      <c r="BJ422" s="75"/>
      <c r="BK422" s="75"/>
      <c r="BL422" s="75"/>
      <c r="BM422" s="75"/>
      <c r="BN422" s="75"/>
      <c r="BO422" s="75"/>
      <c r="BP422" s="75"/>
      <c r="BQ422" s="75"/>
      <c r="BR422" s="75"/>
      <c r="BS422" s="75"/>
      <c r="BT422" s="75"/>
      <c r="BU422" s="75"/>
      <c r="BV422" s="75"/>
      <c r="BW422" s="75"/>
      <c r="BX422" s="75"/>
      <c r="BY422" s="75"/>
      <c r="BZ422" s="76"/>
      <c r="CA422" s="76"/>
      <c r="CB422" s="76"/>
      <c r="CC422" s="76"/>
      <c r="CD422" s="76"/>
      <c r="CE422" s="76"/>
      <c r="CF422" s="76"/>
    </row>
    <row r="423" spans="9:84" s="74" customFormat="1" ht="12.75" hidden="1"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BI423" s="75"/>
      <c r="BJ423" s="75"/>
      <c r="BK423" s="75"/>
      <c r="BL423" s="75"/>
      <c r="BM423" s="75"/>
      <c r="BN423" s="75"/>
      <c r="BO423" s="75"/>
      <c r="BP423" s="75"/>
      <c r="BQ423" s="75"/>
      <c r="BR423" s="75"/>
      <c r="BS423" s="75"/>
      <c r="BT423" s="75"/>
      <c r="BU423" s="75"/>
      <c r="BV423" s="75"/>
      <c r="BW423" s="75"/>
      <c r="BX423" s="75"/>
      <c r="BY423" s="75"/>
      <c r="BZ423" s="76"/>
      <c r="CA423" s="76"/>
      <c r="CB423" s="76"/>
      <c r="CC423" s="76"/>
      <c r="CD423" s="76"/>
      <c r="CE423" s="76"/>
      <c r="CF423" s="76"/>
    </row>
    <row r="424" spans="9:84" s="74" customFormat="1" ht="12.75" hidden="1"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BI424" s="75"/>
      <c r="BJ424" s="75"/>
      <c r="BK424" s="75"/>
      <c r="BL424" s="75"/>
      <c r="BM424" s="75"/>
      <c r="BN424" s="75"/>
      <c r="BO424" s="75"/>
      <c r="BP424" s="75"/>
      <c r="BQ424" s="75"/>
      <c r="BR424" s="75"/>
      <c r="BS424" s="75"/>
      <c r="BT424" s="75"/>
      <c r="BU424" s="75"/>
      <c r="BV424" s="75"/>
      <c r="BW424" s="75"/>
      <c r="BX424" s="75"/>
      <c r="BY424" s="75"/>
      <c r="BZ424" s="76"/>
      <c r="CA424" s="76"/>
      <c r="CB424" s="76"/>
      <c r="CC424" s="76"/>
      <c r="CD424" s="76"/>
      <c r="CE424" s="76"/>
      <c r="CF424" s="76"/>
    </row>
    <row r="425" spans="9:84" s="74" customFormat="1" ht="12.75" hidden="1"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BI425" s="75"/>
      <c r="BJ425" s="75"/>
      <c r="BK425" s="75"/>
      <c r="BL425" s="75"/>
      <c r="BM425" s="75"/>
      <c r="BN425" s="75"/>
      <c r="BO425" s="75"/>
      <c r="BP425" s="75"/>
      <c r="BQ425" s="75"/>
      <c r="BR425" s="75"/>
      <c r="BS425" s="75"/>
      <c r="BT425" s="75"/>
      <c r="BU425" s="75"/>
      <c r="BV425" s="75"/>
      <c r="BW425" s="75"/>
      <c r="BX425" s="75"/>
      <c r="BY425" s="75"/>
      <c r="BZ425" s="76"/>
      <c r="CA425" s="76"/>
      <c r="CB425" s="76"/>
      <c r="CC425" s="76"/>
      <c r="CD425" s="76"/>
      <c r="CE425" s="76"/>
      <c r="CF425" s="76"/>
    </row>
    <row r="426" spans="9:84" s="74" customFormat="1" ht="12.75" hidden="1"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BI426" s="75"/>
      <c r="BJ426" s="75"/>
      <c r="BK426" s="75"/>
      <c r="BL426" s="75"/>
      <c r="BM426" s="75"/>
      <c r="BN426" s="75"/>
      <c r="BO426" s="75"/>
      <c r="BP426" s="75"/>
      <c r="BQ426" s="75"/>
      <c r="BR426" s="75"/>
      <c r="BS426" s="75"/>
      <c r="BT426" s="75"/>
      <c r="BU426" s="75"/>
      <c r="BV426" s="75"/>
      <c r="BW426" s="75"/>
      <c r="BX426" s="75"/>
      <c r="BY426" s="75"/>
      <c r="BZ426" s="76"/>
      <c r="CA426" s="76"/>
      <c r="CB426" s="76"/>
      <c r="CC426" s="76"/>
      <c r="CD426" s="76"/>
      <c r="CE426" s="76"/>
      <c r="CF426" s="76"/>
    </row>
    <row r="427" spans="9:84" s="74" customFormat="1" ht="12.75" hidden="1"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BI427" s="75"/>
      <c r="BJ427" s="75"/>
      <c r="BK427" s="75"/>
      <c r="BL427" s="75"/>
      <c r="BM427" s="75"/>
      <c r="BN427" s="75"/>
      <c r="BO427" s="75"/>
      <c r="BP427" s="75"/>
      <c r="BQ427" s="75"/>
      <c r="BR427" s="75"/>
      <c r="BS427" s="75"/>
      <c r="BT427" s="75"/>
      <c r="BU427" s="75"/>
      <c r="BV427" s="75"/>
      <c r="BW427" s="75"/>
      <c r="BX427" s="75"/>
      <c r="BY427" s="75"/>
      <c r="BZ427" s="76"/>
      <c r="CA427" s="76"/>
      <c r="CB427" s="76"/>
      <c r="CC427" s="76"/>
      <c r="CD427" s="76"/>
      <c r="CE427" s="76"/>
      <c r="CF427" s="76"/>
    </row>
    <row r="428" spans="9:84" s="74" customFormat="1" ht="12.75" hidden="1"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BI428" s="75"/>
      <c r="BJ428" s="75"/>
      <c r="BK428" s="75"/>
      <c r="BL428" s="75"/>
      <c r="BM428" s="75"/>
      <c r="BN428" s="75"/>
      <c r="BO428" s="75"/>
      <c r="BP428" s="75"/>
      <c r="BQ428" s="75"/>
      <c r="BR428" s="75"/>
      <c r="BS428" s="75"/>
      <c r="BT428" s="75"/>
      <c r="BU428" s="75"/>
      <c r="BV428" s="75"/>
      <c r="BW428" s="75"/>
      <c r="BX428" s="75"/>
      <c r="BY428" s="75"/>
      <c r="BZ428" s="76"/>
      <c r="CA428" s="76"/>
      <c r="CB428" s="76"/>
      <c r="CC428" s="76"/>
      <c r="CD428" s="76"/>
      <c r="CE428" s="76"/>
      <c r="CF428" s="76"/>
    </row>
    <row r="429" spans="9:84" s="74" customFormat="1" ht="12.75" hidden="1"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  <c r="BI429" s="75"/>
      <c r="BJ429" s="75"/>
      <c r="BK429" s="75"/>
      <c r="BL429" s="75"/>
      <c r="BM429" s="75"/>
      <c r="BN429" s="75"/>
      <c r="BO429" s="75"/>
      <c r="BP429" s="75"/>
      <c r="BQ429" s="75"/>
      <c r="BR429" s="75"/>
      <c r="BS429" s="75"/>
      <c r="BT429" s="75"/>
      <c r="BU429" s="75"/>
      <c r="BV429" s="75"/>
      <c r="BW429" s="75"/>
      <c r="BX429" s="75"/>
      <c r="BY429" s="75"/>
      <c r="BZ429" s="76"/>
      <c r="CA429" s="76"/>
      <c r="CB429" s="76"/>
      <c r="CC429" s="76"/>
      <c r="CD429" s="76"/>
      <c r="CE429" s="76"/>
      <c r="CF429" s="76"/>
    </row>
    <row r="430" spans="9:84" s="74" customFormat="1" ht="12.75" hidden="1"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BI430" s="75"/>
      <c r="BJ430" s="75"/>
      <c r="BK430" s="75"/>
      <c r="BL430" s="75"/>
      <c r="BM430" s="75"/>
      <c r="BN430" s="75"/>
      <c r="BO430" s="75"/>
      <c r="BP430" s="75"/>
      <c r="BQ430" s="75"/>
      <c r="BR430" s="75"/>
      <c r="BS430" s="75"/>
      <c r="BT430" s="75"/>
      <c r="BU430" s="75"/>
      <c r="BV430" s="75"/>
      <c r="BW430" s="75"/>
      <c r="BX430" s="75"/>
      <c r="BY430" s="75"/>
      <c r="BZ430" s="76"/>
      <c r="CA430" s="76"/>
      <c r="CB430" s="76"/>
      <c r="CC430" s="76"/>
      <c r="CD430" s="76"/>
      <c r="CE430" s="76"/>
      <c r="CF430" s="76"/>
    </row>
    <row r="431" spans="9:84" s="74" customFormat="1" ht="12.75" hidden="1"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  <c r="BI431" s="75"/>
      <c r="BJ431" s="75"/>
      <c r="BK431" s="75"/>
      <c r="BL431" s="75"/>
      <c r="BM431" s="75"/>
      <c r="BN431" s="75"/>
      <c r="BO431" s="75"/>
      <c r="BP431" s="75"/>
      <c r="BQ431" s="75"/>
      <c r="BR431" s="75"/>
      <c r="BS431" s="75"/>
      <c r="BT431" s="75"/>
      <c r="BU431" s="75"/>
      <c r="BV431" s="75"/>
      <c r="BW431" s="75"/>
      <c r="BX431" s="75"/>
      <c r="BY431" s="75"/>
      <c r="BZ431" s="76"/>
      <c r="CA431" s="76"/>
      <c r="CB431" s="76"/>
      <c r="CC431" s="76"/>
      <c r="CD431" s="76"/>
      <c r="CE431" s="76"/>
      <c r="CF431" s="76"/>
    </row>
    <row r="432" spans="9:84" s="74" customFormat="1" ht="12.75" hidden="1"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  <c r="BI432" s="75"/>
      <c r="BJ432" s="75"/>
      <c r="BK432" s="75"/>
      <c r="BL432" s="75"/>
      <c r="BM432" s="75"/>
      <c r="BN432" s="75"/>
      <c r="BO432" s="75"/>
      <c r="BP432" s="75"/>
      <c r="BQ432" s="75"/>
      <c r="BR432" s="75"/>
      <c r="BS432" s="75"/>
      <c r="BT432" s="75"/>
      <c r="BU432" s="75"/>
      <c r="BV432" s="75"/>
      <c r="BW432" s="75"/>
      <c r="BX432" s="75"/>
      <c r="BY432" s="75"/>
      <c r="BZ432" s="76"/>
      <c r="CA432" s="76"/>
      <c r="CB432" s="76"/>
      <c r="CC432" s="76"/>
      <c r="CD432" s="76"/>
      <c r="CE432" s="76"/>
      <c r="CF432" s="76"/>
    </row>
    <row r="433" spans="9:84" s="74" customFormat="1" ht="12.75" hidden="1"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BI433" s="75"/>
      <c r="BJ433" s="75"/>
      <c r="BK433" s="75"/>
      <c r="BL433" s="75"/>
      <c r="BM433" s="75"/>
      <c r="BN433" s="75"/>
      <c r="BO433" s="75"/>
      <c r="BP433" s="75"/>
      <c r="BQ433" s="75"/>
      <c r="BR433" s="75"/>
      <c r="BS433" s="75"/>
      <c r="BT433" s="75"/>
      <c r="BU433" s="75"/>
      <c r="BV433" s="75"/>
      <c r="BW433" s="75"/>
      <c r="BX433" s="75"/>
      <c r="BY433" s="75"/>
      <c r="BZ433" s="76"/>
      <c r="CA433" s="76"/>
      <c r="CB433" s="76"/>
      <c r="CC433" s="76"/>
      <c r="CD433" s="76"/>
      <c r="CE433" s="76"/>
      <c r="CF433" s="76"/>
    </row>
    <row r="434" spans="9:84" s="74" customFormat="1" ht="12.75" hidden="1"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BI434" s="75"/>
      <c r="BJ434" s="75"/>
      <c r="BK434" s="75"/>
      <c r="BL434" s="75"/>
      <c r="BM434" s="75"/>
      <c r="BN434" s="75"/>
      <c r="BO434" s="75"/>
      <c r="BP434" s="75"/>
      <c r="BQ434" s="75"/>
      <c r="BR434" s="75"/>
      <c r="BS434" s="75"/>
      <c r="BT434" s="75"/>
      <c r="BU434" s="75"/>
      <c r="BV434" s="75"/>
      <c r="BW434" s="75"/>
      <c r="BX434" s="75"/>
      <c r="BY434" s="75"/>
      <c r="BZ434" s="76"/>
      <c r="CA434" s="76"/>
      <c r="CB434" s="76"/>
      <c r="CC434" s="76"/>
      <c r="CD434" s="76"/>
      <c r="CE434" s="76"/>
      <c r="CF434" s="76"/>
    </row>
    <row r="435" spans="9:84" s="74" customFormat="1" ht="12.75" hidden="1"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  <c r="BI435" s="75"/>
      <c r="BJ435" s="75"/>
      <c r="BK435" s="75"/>
      <c r="BL435" s="75"/>
      <c r="BM435" s="75"/>
      <c r="BN435" s="75"/>
      <c r="BO435" s="75"/>
      <c r="BP435" s="75"/>
      <c r="BQ435" s="75"/>
      <c r="BR435" s="75"/>
      <c r="BS435" s="75"/>
      <c r="BT435" s="75"/>
      <c r="BU435" s="75"/>
      <c r="BV435" s="75"/>
      <c r="BW435" s="75"/>
      <c r="BX435" s="75"/>
      <c r="BY435" s="75"/>
      <c r="BZ435" s="76"/>
      <c r="CA435" s="76"/>
      <c r="CB435" s="76"/>
      <c r="CC435" s="76"/>
      <c r="CD435" s="76"/>
      <c r="CE435" s="76"/>
      <c r="CF435" s="76"/>
    </row>
    <row r="436" spans="9:84" s="74" customFormat="1" ht="12.75" hidden="1"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100"/>
      <c r="BI436" s="75"/>
      <c r="BJ436" s="75"/>
      <c r="BK436" s="75"/>
      <c r="BL436" s="75"/>
      <c r="BM436" s="75"/>
      <c r="BN436" s="75"/>
      <c r="BO436" s="75"/>
      <c r="BP436" s="75"/>
      <c r="BQ436" s="75"/>
      <c r="BR436" s="75"/>
      <c r="BS436" s="75"/>
      <c r="BT436" s="75"/>
      <c r="BU436" s="75"/>
      <c r="BV436" s="75"/>
      <c r="BW436" s="75"/>
      <c r="BX436" s="75"/>
      <c r="BY436" s="75"/>
      <c r="BZ436" s="76"/>
      <c r="CA436" s="76"/>
      <c r="CB436" s="76"/>
      <c r="CC436" s="76"/>
      <c r="CD436" s="76"/>
      <c r="CE436" s="76"/>
      <c r="CF436" s="76"/>
    </row>
    <row r="437" spans="9:84" s="74" customFormat="1" ht="12.75" hidden="1"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100"/>
      <c r="AE437" s="100"/>
      <c r="AF437" s="100"/>
      <c r="BI437" s="75"/>
      <c r="BJ437" s="75"/>
      <c r="BK437" s="75"/>
      <c r="BL437" s="75"/>
      <c r="BM437" s="75"/>
      <c r="BN437" s="75"/>
      <c r="BO437" s="75"/>
      <c r="BP437" s="75"/>
      <c r="BQ437" s="75"/>
      <c r="BR437" s="75"/>
      <c r="BS437" s="75"/>
      <c r="BT437" s="75"/>
      <c r="BU437" s="75"/>
      <c r="BV437" s="75"/>
      <c r="BW437" s="75"/>
      <c r="BX437" s="75"/>
      <c r="BY437" s="75"/>
      <c r="BZ437" s="76"/>
      <c r="CA437" s="76"/>
      <c r="CB437" s="76"/>
      <c r="CC437" s="76"/>
      <c r="CD437" s="76"/>
      <c r="CE437" s="76"/>
      <c r="CF437" s="76"/>
    </row>
    <row r="438" spans="9:84" s="74" customFormat="1" ht="12.75" hidden="1"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BI438" s="75"/>
      <c r="BJ438" s="75"/>
      <c r="BK438" s="75"/>
      <c r="BL438" s="75"/>
      <c r="BM438" s="75"/>
      <c r="BN438" s="75"/>
      <c r="BO438" s="75"/>
      <c r="BP438" s="75"/>
      <c r="BQ438" s="75"/>
      <c r="BR438" s="75"/>
      <c r="BS438" s="75"/>
      <c r="BT438" s="75"/>
      <c r="BU438" s="75"/>
      <c r="BV438" s="75"/>
      <c r="BW438" s="75"/>
      <c r="BX438" s="75"/>
      <c r="BY438" s="75"/>
      <c r="BZ438" s="76"/>
      <c r="CA438" s="76"/>
      <c r="CB438" s="76"/>
      <c r="CC438" s="76"/>
      <c r="CD438" s="76"/>
      <c r="CE438" s="76"/>
      <c r="CF438" s="76"/>
    </row>
    <row r="439" spans="9:84" s="74" customFormat="1" ht="12.75" hidden="1"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BI439" s="75"/>
      <c r="BJ439" s="75"/>
      <c r="BK439" s="75"/>
      <c r="BL439" s="75"/>
      <c r="BM439" s="75"/>
      <c r="BN439" s="75"/>
      <c r="BO439" s="75"/>
      <c r="BP439" s="75"/>
      <c r="BQ439" s="75"/>
      <c r="BR439" s="75"/>
      <c r="BS439" s="75"/>
      <c r="BT439" s="75"/>
      <c r="BU439" s="75"/>
      <c r="BV439" s="75"/>
      <c r="BW439" s="75"/>
      <c r="BX439" s="75"/>
      <c r="BY439" s="75"/>
      <c r="BZ439" s="76"/>
      <c r="CA439" s="76"/>
      <c r="CB439" s="76"/>
      <c r="CC439" s="76"/>
      <c r="CD439" s="76"/>
      <c r="CE439" s="76"/>
      <c r="CF439" s="76"/>
    </row>
    <row r="440" spans="9:84" s="74" customFormat="1" ht="12.75" hidden="1"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  <c r="BI440" s="75"/>
      <c r="BJ440" s="75"/>
      <c r="BK440" s="75"/>
      <c r="BL440" s="75"/>
      <c r="BM440" s="75"/>
      <c r="BN440" s="75"/>
      <c r="BO440" s="75"/>
      <c r="BP440" s="75"/>
      <c r="BQ440" s="75"/>
      <c r="BR440" s="75"/>
      <c r="BS440" s="75"/>
      <c r="BT440" s="75"/>
      <c r="BU440" s="75"/>
      <c r="BV440" s="75"/>
      <c r="BW440" s="75"/>
      <c r="BX440" s="75"/>
      <c r="BY440" s="75"/>
      <c r="BZ440" s="76"/>
      <c r="CA440" s="76"/>
      <c r="CB440" s="76"/>
      <c r="CC440" s="76"/>
      <c r="CD440" s="76"/>
      <c r="CE440" s="76"/>
      <c r="CF440" s="76"/>
    </row>
    <row r="441" spans="9:84" s="74" customFormat="1" ht="12.75" hidden="1"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BI441" s="75"/>
      <c r="BJ441" s="75"/>
      <c r="BK441" s="75"/>
      <c r="BL441" s="75"/>
      <c r="BM441" s="75"/>
      <c r="BN441" s="75"/>
      <c r="BO441" s="75"/>
      <c r="BP441" s="75"/>
      <c r="BQ441" s="75"/>
      <c r="BR441" s="75"/>
      <c r="BS441" s="75"/>
      <c r="BT441" s="75"/>
      <c r="BU441" s="75"/>
      <c r="BV441" s="75"/>
      <c r="BW441" s="75"/>
      <c r="BX441" s="75"/>
      <c r="BY441" s="75"/>
      <c r="BZ441" s="76"/>
      <c r="CA441" s="76"/>
      <c r="CB441" s="76"/>
      <c r="CC441" s="76"/>
      <c r="CD441" s="76"/>
      <c r="CE441" s="76"/>
      <c r="CF441" s="76"/>
    </row>
    <row r="442" spans="9:84" s="74" customFormat="1" ht="12.75" hidden="1"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BI442" s="75"/>
      <c r="BJ442" s="75"/>
      <c r="BK442" s="75"/>
      <c r="BL442" s="75"/>
      <c r="BM442" s="75"/>
      <c r="BN442" s="75"/>
      <c r="BO442" s="75"/>
      <c r="BP442" s="75"/>
      <c r="BQ442" s="75"/>
      <c r="BR442" s="75"/>
      <c r="BS442" s="75"/>
      <c r="BT442" s="75"/>
      <c r="BU442" s="75"/>
      <c r="BV442" s="75"/>
      <c r="BW442" s="75"/>
      <c r="BX442" s="75"/>
      <c r="BY442" s="75"/>
      <c r="BZ442" s="76"/>
      <c r="CA442" s="76"/>
      <c r="CB442" s="76"/>
      <c r="CC442" s="76"/>
      <c r="CD442" s="76"/>
      <c r="CE442" s="76"/>
      <c r="CF442" s="76"/>
    </row>
    <row r="443" spans="9:84" s="74" customFormat="1" ht="12.75" hidden="1"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00"/>
      <c r="AF443" s="100"/>
      <c r="BI443" s="75"/>
      <c r="BJ443" s="75"/>
      <c r="BK443" s="75"/>
      <c r="BL443" s="75"/>
      <c r="BM443" s="75"/>
      <c r="BN443" s="75"/>
      <c r="BO443" s="75"/>
      <c r="BP443" s="75"/>
      <c r="BQ443" s="75"/>
      <c r="BR443" s="75"/>
      <c r="BS443" s="75"/>
      <c r="BT443" s="75"/>
      <c r="BU443" s="75"/>
      <c r="BV443" s="75"/>
      <c r="BW443" s="75"/>
      <c r="BX443" s="75"/>
      <c r="BY443" s="75"/>
      <c r="BZ443" s="76"/>
      <c r="CA443" s="76"/>
      <c r="CB443" s="76"/>
      <c r="CC443" s="76"/>
      <c r="CD443" s="76"/>
      <c r="CE443" s="76"/>
      <c r="CF443" s="76"/>
    </row>
    <row r="444" spans="9:84" s="74" customFormat="1" ht="12.75" hidden="1"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  <c r="AD444" s="100"/>
      <c r="AE444" s="100"/>
      <c r="AF444" s="100"/>
      <c r="BI444" s="75"/>
      <c r="BJ444" s="75"/>
      <c r="BK444" s="75"/>
      <c r="BL444" s="75"/>
      <c r="BM444" s="75"/>
      <c r="BN444" s="75"/>
      <c r="BO444" s="75"/>
      <c r="BP444" s="75"/>
      <c r="BQ444" s="75"/>
      <c r="BR444" s="75"/>
      <c r="BS444" s="75"/>
      <c r="BT444" s="75"/>
      <c r="BU444" s="75"/>
      <c r="BV444" s="75"/>
      <c r="BW444" s="75"/>
      <c r="BX444" s="75"/>
      <c r="BY444" s="75"/>
      <c r="BZ444" s="76"/>
      <c r="CA444" s="76"/>
      <c r="CB444" s="76"/>
      <c r="CC444" s="76"/>
      <c r="CD444" s="76"/>
      <c r="CE444" s="76"/>
      <c r="CF444" s="76"/>
    </row>
    <row r="445" spans="9:84" s="74" customFormat="1" ht="12.75" hidden="1"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  <c r="BI445" s="75"/>
      <c r="BJ445" s="75"/>
      <c r="BK445" s="75"/>
      <c r="BL445" s="75"/>
      <c r="BM445" s="75"/>
      <c r="BN445" s="75"/>
      <c r="BO445" s="75"/>
      <c r="BP445" s="75"/>
      <c r="BQ445" s="75"/>
      <c r="BR445" s="75"/>
      <c r="BS445" s="75"/>
      <c r="BT445" s="75"/>
      <c r="BU445" s="75"/>
      <c r="BV445" s="75"/>
      <c r="BW445" s="75"/>
      <c r="BX445" s="75"/>
      <c r="BY445" s="75"/>
      <c r="BZ445" s="76"/>
      <c r="CA445" s="76"/>
      <c r="CB445" s="76"/>
      <c r="CC445" s="76"/>
      <c r="CD445" s="76"/>
      <c r="CE445" s="76"/>
      <c r="CF445" s="76"/>
    </row>
    <row r="446" spans="9:84" s="74" customFormat="1" ht="12.75" hidden="1"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/>
      <c r="AD446" s="100"/>
      <c r="AE446" s="100"/>
      <c r="AF446" s="100"/>
      <c r="BI446" s="75"/>
      <c r="BJ446" s="75"/>
      <c r="BK446" s="75"/>
      <c r="BL446" s="75"/>
      <c r="BM446" s="75"/>
      <c r="BN446" s="75"/>
      <c r="BO446" s="75"/>
      <c r="BP446" s="75"/>
      <c r="BQ446" s="75"/>
      <c r="BR446" s="75"/>
      <c r="BS446" s="75"/>
      <c r="BT446" s="75"/>
      <c r="BU446" s="75"/>
      <c r="BV446" s="75"/>
      <c r="BW446" s="75"/>
      <c r="BX446" s="75"/>
      <c r="BY446" s="75"/>
      <c r="BZ446" s="76"/>
      <c r="CA446" s="76"/>
      <c r="CB446" s="76"/>
      <c r="CC446" s="76"/>
      <c r="CD446" s="76"/>
      <c r="CE446" s="76"/>
      <c r="CF446" s="76"/>
    </row>
    <row r="447" spans="9:84" s="74" customFormat="1" ht="12.75" hidden="1"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00"/>
      <c r="AE447" s="100"/>
      <c r="AF447" s="100"/>
      <c r="BI447" s="75"/>
      <c r="BJ447" s="75"/>
      <c r="BK447" s="75"/>
      <c r="BL447" s="75"/>
      <c r="BM447" s="75"/>
      <c r="BN447" s="75"/>
      <c r="BO447" s="75"/>
      <c r="BP447" s="75"/>
      <c r="BQ447" s="75"/>
      <c r="BR447" s="75"/>
      <c r="BS447" s="75"/>
      <c r="BT447" s="75"/>
      <c r="BU447" s="75"/>
      <c r="BV447" s="75"/>
      <c r="BW447" s="75"/>
      <c r="BX447" s="75"/>
      <c r="BY447" s="75"/>
      <c r="BZ447" s="76"/>
      <c r="CA447" s="76"/>
      <c r="CB447" s="76"/>
      <c r="CC447" s="76"/>
      <c r="CD447" s="76"/>
      <c r="CE447" s="76"/>
      <c r="CF447" s="76"/>
    </row>
    <row r="448" spans="9:84" s="74" customFormat="1" ht="12.75" hidden="1"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/>
      <c r="AE448" s="100"/>
      <c r="AF448" s="100"/>
      <c r="BI448" s="75"/>
      <c r="BJ448" s="75"/>
      <c r="BK448" s="75"/>
      <c r="BL448" s="75"/>
      <c r="BM448" s="75"/>
      <c r="BN448" s="75"/>
      <c r="BO448" s="75"/>
      <c r="BP448" s="75"/>
      <c r="BQ448" s="75"/>
      <c r="BR448" s="75"/>
      <c r="BS448" s="75"/>
      <c r="BT448" s="75"/>
      <c r="BU448" s="75"/>
      <c r="BV448" s="75"/>
      <c r="BW448" s="75"/>
      <c r="BX448" s="75"/>
      <c r="BY448" s="75"/>
      <c r="BZ448" s="76"/>
      <c r="CA448" s="76"/>
      <c r="CB448" s="76"/>
      <c r="CC448" s="76"/>
      <c r="CD448" s="76"/>
      <c r="CE448" s="76"/>
      <c r="CF448" s="76"/>
    </row>
    <row r="449" spans="9:84" s="74" customFormat="1" ht="12.75" hidden="1"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100"/>
      <c r="BI449" s="75"/>
      <c r="BJ449" s="75"/>
      <c r="BK449" s="75"/>
      <c r="BL449" s="75"/>
      <c r="BM449" s="75"/>
      <c r="BN449" s="75"/>
      <c r="BO449" s="75"/>
      <c r="BP449" s="75"/>
      <c r="BQ449" s="75"/>
      <c r="BR449" s="75"/>
      <c r="BS449" s="75"/>
      <c r="BT449" s="75"/>
      <c r="BU449" s="75"/>
      <c r="BV449" s="75"/>
      <c r="BW449" s="75"/>
      <c r="BX449" s="75"/>
      <c r="BY449" s="75"/>
      <c r="BZ449" s="76"/>
      <c r="CA449" s="76"/>
      <c r="CB449" s="76"/>
      <c r="CC449" s="76"/>
      <c r="CD449" s="76"/>
      <c r="CE449" s="76"/>
      <c r="CF449" s="76"/>
    </row>
    <row r="450" spans="9:84" s="74" customFormat="1" ht="12.75" hidden="1"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/>
      <c r="AD450" s="100"/>
      <c r="AE450" s="100"/>
      <c r="AF450" s="100"/>
      <c r="BI450" s="75"/>
      <c r="BJ450" s="75"/>
      <c r="BK450" s="75"/>
      <c r="BL450" s="75"/>
      <c r="BM450" s="75"/>
      <c r="BN450" s="75"/>
      <c r="BO450" s="75"/>
      <c r="BP450" s="75"/>
      <c r="BQ450" s="75"/>
      <c r="BR450" s="75"/>
      <c r="BS450" s="75"/>
      <c r="BT450" s="75"/>
      <c r="BU450" s="75"/>
      <c r="BV450" s="75"/>
      <c r="BW450" s="75"/>
      <c r="BX450" s="75"/>
      <c r="BY450" s="75"/>
      <c r="BZ450" s="76"/>
      <c r="CA450" s="76"/>
      <c r="CB450" s="76"/>
      <c r="CC450" s="76"/>
      <c r="CD450" s="76"/>
      <c r="CE450" s="76"/>
      <c r="CF450" s="76"/>
    </row>
    <row r="451" spans="9:84" s="74" customFormat="1" ht="12.75" hidden="1"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100"/>
      <c r="AE451" s="100"/>
      <c r="AF451" s="100"/>
      <c r="BI451" s="75"/>
      <c r="BJ451" s="75"/>
      <c r="BK451" s="75"/>
      <c r="BL451" s="75"/>
      <c r="BM451" s="75"/>
      <c r="BN451" s="75"/>
      <c r="BO451" s="75"/>
      <c r="BP451" s="75"/>
      <c r="BQ451" s="75"/>
      <c r="BR451" s="75"/>
      <c r="BS451" s="75"/>
      <c r="BT451" s="75"/>
      <c r="BU451" s="75"/>
      <c r="BV451" s="75"/>
      <c r="BW451" s="75"/>
      <c r="BX451" s="75"/>
      <c r="BY451" s="75"/>
      <c r="BZ451" s="76"/>
      <c r="CA451" s="76"/>
      <c r="CB451" s="76"/>
      <c r="CC451" s="76"/>
      <c r="CD451" s="76"/>
      <c r="CE451" s="76"/>
      <c r="CF451" s="76"/>
    </row>
    <row r="452" spans="9:84" s="74" customFormat="1" ht="12.75" hidden="1"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100"/>
      <c r="BI452" s="75"/>
      <c r="BJ452" s="75"/>
      <c r="BK452" s="75"/>
      <c r="BL452" s="75"/>
      <c r="BM452" s="75"/>
      <c r="BN452" s="75"/>
      <c r="BO452" s="75"/>
      <c r="BP452" s="75"/>
      <c r="BQ452" s="75"/>
      <c r="BR452" s="75"/>
      <c r="BS452" s="75"/>
      <c r="BT452" s="75"/>
      <c r="BU452" s="75"/>
      <c r="BV452" s="75"/>
      <c r="BW452" s="75"/>
      <c r="BX452" s="75"/>
      <c r="BY452" s="75"/>
      <c r="BZ452" s="76"/>
      <c r="CA452" s="76"/>
      <c r="CB452" s="76"/>
      <c r="CC452" s="76"/>
      <c r="CD452" s="76"/>
      <c r="CE452" s="76"/>
      <c r="CF452" s="76"/>
    </row>
    <row r="453" spans="9:84" s="74" customFormat="1" ht="12.75" hidden="1"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00"/>
      <c r="AE453" s="100"/>
      <c r="AF453" s="100"/>
      <c r="BI453" s="75"/>
      <c r="BJ453" s="75"/>
      <c r="BK453" s="75"/>
      <c r="BL453" s="75"/>
      <c r="BM453" s="75"/>
      <c r="BN453" s="75"/>
      <c r="BO453" s="75"/>
      <c r="BP453" s="75"/>
      <c r="BQ453" s="75"/>
      <c r="BR453" s="75"/>
      <c r="BS453" s="75"/>
      <c r="BT453" s="75"/>
      <c r="BU453" s="75"/>
      <c r="BV453" s="75"/>
      <c r="BW453" s="75"/>
      <c r="BX453" s="75"/>
      <c r="BY453" s="75"/>
      <c r="BZ453" s="76"/>
      <c r="CA453" s="76"/>
      <c r="CB453" s="76"/>
      <c r="CC453" s="76"/>
      <c r="CD453" s="76"/>
      <c r="CE453" s="76"/>
      <c r="CF453" s="76"/>
    </row>
    <row r="454" spans="9:84" s="74" customFormat="1" ht="12.75" hidden="1"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100"/>
      <c r="AE454" s="100"/>
      <c r="AF454" s="100"/>
      <c r="BI454" s="75"/>
      <c r="BJ454" s="75"/>
      <c r="BK454" s="75"/>
      <c r="BL454" s="75"/>
      <c r="BM454" s="75"/>
      <c r="BN454" s="75"/>
      <c r="BO454" s="75"/>
      <c r="BP454" s="75"/>
      <c r="BQ454" s="75"/>
      <c r="BR454" s="75"/>
      <c r="BS454" s="75"/>
      <c r="BT454" s="75"/>
      <c r="BU454" s="75"/>
      <c r="BV454" s="75"/>
      <c r="BW454" s="75"/>
      <c r="BX454" s="75"/>
      <c r="BY454" s="75"/>
      <c r="BZ454" s="76"/>
      <c r="CA454" s="76"/>
      <c r="CB454" s="76"/>
      <c r="CC454" s="76"/>
      <c r="CD454" s="76"/>
      <c r="CE454" s="76"/>
      <c r="CF454" s="76"/>
    </row>
    <row r="455" spans="9:84" s="74" customFormat="1" ht="12.75" hidden="1"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0"/>
      <c r="AD455" s="100"/>
      <c r="AE455" s="100"/>
      <c r="AF455" s="100"/>
      <c r="BI455" s="75"/>
      <c r="BJ455" s="75"/>
      <c r="BK455" s="75"/>
      <c r="BL455" s="75"/>
      <c r="BM455" s="75"/>
      <c r="BN455" s="75"/>
      <c r="BO455" s="75"/>
      <c r="BP455" s="75"/>
      <c r="BQ455" s="75"/>
      <c r="BR455" s="75"/>
      <c r="BS455" s="75"/>
      <c r="BT455" s="75"/>
      <c r="BU455" s="75"/>
      <c r="BV455" s="75"/>
      <c r="BW455" s="75"/>
      <c r="BX455" s="75"/>
      <c r="BY455" s="75"/>
      <c r="BZ455" s="76"/>
      <c r="CA455" s="76"/>
      <c r="CB455" s="76"/>
      <c r="CC455" s="76"/>
      <c r="CD455" s="76"/>
      <c r="CE455" s="76"/>
      <c r="CF455" s="76"/>
    </row>
    <row r="456" spans="9:84" s="74" customFormat="1" ht="12.75" hidden="1"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BI456" s="75"/>
      <c r="BJ456" s="75"/>
      <c r="BK456" s="75"/>
      <c r="BL456" s="75"/>
      <c r="BM456" s="75"/>
      <c r="BN456" s="75"/>
      <c r="BO456" s="75"/>
      <c r="BP456" s="75"/>
      <c r="BQ456" s="75"/>
      <c r="BR456" s="75"/>
      <c r="BS456" s="75"/>
      <c r="BT456" s="75"/>
      <c r="BU456" s="75"/>
      <c r="BV456" s="75"/>
      <c r="BW456" s="75"/>
      <c r="BX456" s="75"/>
      <c r="BY456" s="75"/>
      <c r="BZ456" s="76"/>
      <c r="CA456" s="76"/>
      <c r="CB456" s="76"/>
      <c r="CC456" s="76"/>
      <c r="CD456" s="76"/>
      <c r="CE456" s="76"/>
      <c r="CF456" s="76"/>
    </row>
    <row r="457" spans="9:84" s="74" customFormat="1" ht="12.75" hidden="1"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BI457" s="75"/>
      <c r="BJ457" s="75"/>
      <c r="BK457" s="75"/>
      <c r="BL457" s="75"/>
      <c r="BM457" s="75"/>
      <c r="BN457" s="75"/>
      <c r="BO457" s="75"/>
      <c r="BP457" s="75"/>
      <c r="BQ457" s="75"/>
      <c r="BR457" s="75"/>
      <c r="BS457" s="75"/>
      <c r="BT457" s="75"/>
      <c r="BU457" s="75"/>
      <c r="BV457" s="75"/>
      <c r="BW457" s="75"/>
      <c r="BX457" s="75"/>
      <c r="BY457" s="75"/>
      <c r="BZ457" s="76"/>
      <c r="CA457" s="76"/>
      <c r="CB457" s="76"/>
      <c r="CC457" s="76"/>
      <c r="CD457" s="76"/>
      <c r="CE457" s="76"/>
      <c r="CF457" s="76"/>
    </row>
    <row r="458" spans="9:84" s="74" customFormat="1" ht="12.75" hidden="1"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BI458" s="75"/>
      <c r="BJ458" s="75"/>
      <c r="BK458" s="75"/>
      <c r="BL458" s="75"/>
      <c r="BM458" s="75"/>
      <c r="BN458" s="75"/>
      <c r="BO458" s="75"/>
      <c r="BP458" s="75"/>
      <c r="BQ458" s="75"/>
      <c r="BR458" s="75"/>
      <c r="BS458" s="75"/>
      <c r="BT458" s="75"/>
      <c r="BU458" s="75"/>
      <c r="BV458" s="75"/>
      <c r="BW458" s="75"/>
      <c r="BX458" s="75"/>
      <c r="BY458" s="75"/>
      <c r="BZ458" s="76"/>
      <c r="CA458" s="76"/>
      <c r="CB458" s="76"/>
      <c r="CC458" s="76"/>
      <c r="CD458" s="76"/>
      <c r="CE458" s="76"/>
      <c r="CF458" s="76"/>
    </row>
    <row r="459" spans="9:84" s="74" customFormat="1" ht="12.75" hidden="1"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BI459" s="75"/>
      <c r="BJ459" s="75"/>
      <c r="BK459" s="75"/>
      <c r="BL459" s="75"/>
      <c r="BM459" s="75"/>
      <c r="BN459" s="75"/>
      <c r="BO459" s="75"/>
      <c r="BP459" s="75"/>
      <c r="BQ459" s="75"/>
      <c r="BR459" s="75"/>
      <c r="BS459" s="75"/>
      <c r="BT459" s="75"/>
      <c r="BU459" s="75"/>
      <c r="BV459" s="75"/>
      <c r="BW459" s="75"/>
      <c r="BX459" s="75"/>
      <c r="BY459" s="75"/>
      <c r="BZ459" s="76"/>
      <c r="CA459" s="76"/>
      <c r="CB459" s="76"/>
      <c r="CC459" s="76"/>
      <c r="CD459" s="76"/>
      <c r="CE459" s="76"/>
      <c r="CF459" s="76"/>
    </row>
    <row r="460" spans="9:84" s="74" customFormat="1" ht="12.75" hidden="1"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BI460" s="75"/>
      <c r="BJ460" s="75"/>
      <c r="BK460" s="75"/>
      <c r="BL460" s="75"/>
      <c r="BM460" s="75"/>
      <c r="BN460" s="75"/>
      <c r="BO460" s="75"/>
      <c r="BP460" s="75"/>
      <c r="BQ460" s="75"/>
      <c r="BR460" s="75"/>
      <c r="BS460" s="75"/>
      <c r="BT460" s="75"/>
      <c r="BU460" s="75"/>
      <c r="BV460" s="75"/>
      <c r="BW460" s="75"/>
      <c r="BX460" s="75"/>
      <c r="BY460" s="75"/>
      <c r="BZ460" s="76"/>
      <c r="CA460" s="76"/>
      <c r="CB460" s="76"/>
      <c r="CC460" s="76"/>
      <c r="CD460" s="76"/>
      <c r="CE460" s="76"/>
      <c r="CF460" s="76"/>
    </row>
    <row r="461" spans="9:84" s="74" customFormat="1" ht="12.75" hidden="1"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BI461" s="75"/>
      <c r="BJ461" s="75"/>
      <c r="BK461" s="75"/>
      <c r="BL461" s="75"/>
      <c r="BM461" s="75"/>
      <c r="BN461" s="75"/>
      <c r="BO461" s="75"/>
      <c r="BP461" s="75"/>
      <c r="BQ461" s="75"/>
      <c r="BR461" s="75"/>
      <c r="BS461" s="75"/>
      <c r="BT461" s="75"/>
      <c r="BU461" s="75"/>
      <c r="BV461" s="75"/>
      <c r="BW461" s="75"/>
      <c r="BX461" s="75"/>
      <c r="BY461" s="75"/>
      <c r="BZ461" s="76"/>
      <c r="CA461" s="76"/>
      <c r="CB461" s="76"/>
      <c r="CC461" s="76"/>
      <c r="CD461" s="76"/>
      <c r="CE461" s="76"/>
      <c r="CF461" s="76"/>
    </row>
    <row r="462" spans="9:84" s="74" customFormat="1" ht="12.75" hidden="1"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BI462" s="75"/>
      <c r="BJ462" s="75"/>
      <c r="BK462" s="75"/>
      <c r="BL462" s="75"/>
      <c r="BM462" s="75"/>
      <c r="BN462" s="75"/>
      <c r="BO462" s="75"/>
      <c r="BP462" s="75"/>
      <c r="BQ462" s="75"/>
      <c r="BR462" s="75"/>
      <c r="BS462" s="75"/>
      <c r="BT462" s="75"/>
      <c r="BU462" s="75"/>
      <c r="BV462" s="75"/>
      <c r="BW462" s="75"/>
      <c r="BX462" s="75"/>
      <c r="BY462" s="75"/>
      <c r="BZ462" s="76"/>
      <c r="CA462" s="76"/>
      <c r="CB462" s="76"/>
      <c r="CC462" s="76"/>
      <c r="CD462" s="76"/>
      <c r="CE462" s="76"/>
      <c r="CF462" s="76"/>
    </row>
    <row r="463" spans="9:84" s="74" customFormat="1" ht="12.75" hidden="1"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BI463" s="75"/>
      <c r="BJ463" s="75"/>
      <c r="BK463" s="75"/>
      <c r="BL463" s="75"/>
      <c r="BM463" s="75"/>
      <c r="BN463" s="75"/>
      <c r="BO463" s="75"/>
      <c r="BP463" s="75"/>
      <c r="BQ463" s="75"/>
      <c r="BR463" s="75"/>
      <c r="BS463" s="75"/>
      <c r="BT463" s="75"/>
      <c r="BU463" s="75"/>
      <c r="BV463" s="75"/>
      <c r="BW463" s="75"/>
      <c r="BX463" s="75"/>
      <c r="BY463" s="75"/>
      <c r="BZ463" s="76"/>
      <c r="CA463" s="76"/>
      <c r="CB463" s="76"/>
      <c r="CC463" s="76"/>
      <c r="CD463" s="76"/>
      <c r="CE463" s="76"/>
      <c r="CF463" s="76"/>
    </row>
    <row r="464" spans="9:84" s="74" customFormat="1" ht="12.75" hidden="1"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BI464" s="75"/>
      <c r="BJ464" s="75"/>
      <c r="BK464" s="75"/>
      <c r="BL464" s="75"/>
      <c r="BM464" s="75"/>
      <c r="BN464" s="75"/>
      <c r="BO464" s="75"/>
      <c r="BP464" s="75"/>
      <c r="BQ464" s="75"/>
      <c r="BR464" s="75"/>
      <c r="BS464" s="75"/>
      <c r="BT464" s="75"/>
      <c r="BU464" s="75"/>
      <c r="BV464" s="75"/>
      <c r="BW464" s="75"/>
      <c r="BX464" s="75"/>
      <c r="BY464" s="75"/>
      <c r="BZ464" s="76"/>
      <c r="CA464" s="76"/>
      <c r="CB464" s="76"/>
      <c r="CC464" s="76"/>
      <c r="CD464" s="76"/>
      <c r="CE464" s="76"/>
      <c r="CF464" s="76"/>
    </row>
    <row r="465" spans="9:84" s="74" customFormat="1" ht="12.75" hidden="1"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0"/>
      <c r="AD465" s="100"/>
      <c r="AE465" s="100"/>
      <c r="AF465" s="100"/>
      <c r="BI465" s="75"/>
      <c r="BJ465" s="75"/>
      <c r="BK465" s="75"/>
      <c r="BL465" s="75"/>
      <c r="BM465" s="75"/>
      <c r="BN465" s="75"/>
      <c r="BO465" s="75"/>
      <c r="BP465" s="75"/>
      <c r="BQ465" s="75"/>
      <c r="BR465" s="75"/>
      <c r="BS465" s="75"/>
      <c r="BT465" s="75"/>
      <c r="BU465" s="75"/>
      <c r="BV465" s="75"/>
      <c r="BW465" s="75"/>
      <c r="BX465" s="75"/>
      <c r="BY465" s="75"/>
      <c r="BZ465" s="76"/>
      <c r="CA465" s="76"/>
      <c r="CB465" s="76"/>
      <c r="CC465" s="76"/>
      <c r="CD465" s="76"/>
      <c r="CE465" s="76"/>
      <c r="CF465" s="76"/>
    </row>
    <row r="466" spans="9:84" s="74" customFormat="1" ht="12.75" hidden="1"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  <c r="AA466" s="100"/>
      <c r="AB466" s="100"/>
      <c r="AC466" s="100"/>
      <c r="AD466" s="100"/>
      <c r="AE466" s="100"/>
      <c r="AF466" s="100"/>
      <c r="BI466" s="75"/>
      <c r="BJ466" s="75"/>
      <c r="BK466" s="75"/>
      <c r="BL466" s="75"/>
      <c r="BM466" s="75"/>
      <c r="BN466" s="75"/>
      <c r="BO466" s="75"/>
      <c r="BP466" s="75"/>
      <c r="BQ466" s="75"/>
      <c r="BR466" s="75"/>
      <c r="BS466" s="75"/>
      <c r="BT466" s="75"/>
      <c r="BU466" s="75"/>
      <c r="BV466" s="75"/>
      <c r="BW466" s="75"/>
      <c r="BX466" s="75"/>
      <c r="BY466" s="75"/>
      <c r="BZ466" s="76"/>
      <c r="CA466" s="76"/>
      <c r="CB466" s="76"/>
      <c r="CC466" s="76"/>
      <c r="CD466" s="76"/>
      <c r="CE466" s="76"/>
      <c r="CF466" s="76"/>
    </row>
    <row r="467" spans="9:84" s="74" customFormat="1" ht="12.75" hidden="1"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100"/>
      <c r="AE467" s="100"/>
      <c r="AF467" s="100"/>
      <c r="BI467" s="75"/>
      <c r="BJ467" s="75"/>
      <c r="BK467" s="75"/>
      <c r="BL467" s="75"/>
      <c r="BM467" s="75"/>
      <c r="BN467" s="75"/>
      <c r="BO467" s="75"/>
      <c r="BP467" s="75"/>
      <c r="BQ467" s="75"/>
      <c r="BR467" s="75"/>
      <c r="BS467" s="75"/>
      <c r="BT467" s="75"/>
      <c r="BU467" s="75"/>
      <c r="BV467" s="75"/>
      <c r="BW467" s="75"/>
      <c r="BX467" s="75"/>
      <c r="BY467" s="75"/>
      <c r="BZ467" s="76"/>
      <c r="CA467" s="76"/>
      <c r="CB467" s="76"/>
      <c r="CC467" s="76"/>
      <c r="CD467" s="76"/>
      <c r="CE467" s="76"/>
      <c r="CF467" s="76"/>
    </row>
    <row r="468" spans="9:84" s="74" customFormat="1" ht="12.75" hidden="1"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0"/>
      <c r="AD468" s="100"/>
      <c r="AE468" s="100"/>
      <c r="AF468" s="100"/>
      <c r="BI468" s="75"/>
      <c r="BJ468" s="75"/>
      <c r="BK468" s="75"/>
      <c r="BL468" s="75"/>
      <c r="BM468" s="75"/>
      <c r="BN468" s="75"/>
      <c r="BO468" s="75"/>
      <c r="BP468" s="75"/>
      <c r="BQ468" s="75"/>
      <c r="BR468" s="75"/>
      <c r="BS468" s="75"/>
      <c r="BT468" s="75"/>
      <c r="BU468" s="75"/>
      <c r="BV468" s="75"/>
      <c r="BW468" s="75"/>
      <c r="BX468" s="75"/>
      <c r="BY468" s="75"/>
      <c r="BZ468" s="76"/>
      <c r="CA468" s="76"/>
      <c r="CB468" s="76"/>
      <c r="CC468" s="76"/>
      <c r="CD468" s="76"/>
      <c r="CE468" s="76"/>
      <c r="CF468" s="76"/>
    </row>
    <row r="469" spans="9:84" s="74" customFormat="1" ht="12.75" hidden="1"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0"/>
      <c r="AD469" s="100"/>
      <c r="AE469" s="100"/>
      <c r="AF469" s="100"/>
      <c r="BI469" s="75"/>
      <c r="BJ469" s="75"/>
      <c r="BK469" s="75"/>
      <c r="BL469" s="75"/>
      <c r="BM469" s="75"/>
      <c r="BN469" s="75"/>
      <c r="BO469" s="75"/>
      <c r="BP469" s="75"/>
      <c r="BQ469" s="75"/>
      <c r="BR469" s="75"/>
      <c r="BS469" s="75"/>
      <c r="BT469" s="75"/>
      <c r="BU469" s="75"/>
      <c r="BV469" s="75"/>
      <c r="BW469" s="75"/>
      <c r="BX469" s="75"/>
      <c r="BY469" s="75"/>
      <c r="BZ469" s="76"/>
      <c r="CA469" s="76"/>
      <c r="CB469" s="76"/>
      <c r="CC469" s="76"/>
      <c r="CD469" s="76"/>
      <c r="CE469" s="76"/>
      <c r="CF469" s="76"/>
    </row>
    <row r="470" spans="9:84" s="74" customFormat="1" ht="12.75" hidden="1"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0"/>
      <c r="AD470" s="100"/>
      <c r="AE470" s="100"/>
      <c r="AF470" s="100"/>
      <c r="BI470" s="75"/>
      <c r="BJ470" s="75"/>
      <c r="BK470" s="75"/>
      <c r="BL470" s="75"/>
      <c r="BM470" s="75"/>
      <c r="BN470" s="75"/>
      <c r="BO470" s="75"/>
      <c r="BP470" s="75"/>
      <c r="BQ470" s="75"/>
      <c r="BR470" s="75"/>
      <c r="BS470" s="75"/>
      <c r="BT470" s="75"/>
      <c r="BU470" s="75"/>
      <c r="BV470" s="75"/>
      <c r="BW470" s="75"/>
      <c r="BX470" s="75"/>
      <c r="BY470" s="75"/>
      <c r="BZ470" s="76"/>
      <c r="CA470" s="76"/>
      <c r="CB470" s="76"/>
      <c r="CC470" s="76"/>
      <c r="CD470" s="76"/>
      <c r="CE470" s="76"/>
      <c r="CF470" s="76"/>
    </row>
    <row r="471" spans="9:84" s="74" customFormat="1" ht="12.75" hidden="1"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  <c r="AC471" s="100"/>
      <c r="AD471" s="100"/>
      <c r="AE471" s="100"/>
      <c r="AF471" s="100"/>
      <c r="BI471" s="75"/>
      <c r="BJ471" s="75"/>
      <c r="BK471" s="75"/>
      <c r="BL471" s="75"/>
      <c r="BM471" s="75"/>
      <c r="BN471" s="75"/>
      <c r="BO471" s="75"/>
      <c r="BP471" s="75"/>
      <c r="BQ471" s="75"/>
      <c r="BR471" s="75"/>
      <c r="BS471" s="75"/>
      <c r="BT471" s="75"/>
      <c r="BU471" s="75"/>
      <c r="BV471" s="75"/>
      <c r="BW471" s="75"/>
      <c r="BX471" s="75"/>
      <c r="BY471" s="75"/>
      <c r="BZ471" s="76"/>
      <c r="CA471" s="76"/>
      <c r="CB471" s="76"/>
      <c r="CC471" s="76"/>
      <c r="CD471" s="76"/>
      <c r="CE471" s="76"/>
      <c r="CF471" s="76"/>
    </row>
    <row r="472" spans="9:84" s="74" customFormat="1" ht="12.75" hidden="1"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0"/>
      <c r="AD472" s="100"/>
      <c r="AE472" s="100"/>
      <c r="AF472" s="100"/>
      <c r="BI472" s="75"/>
      <c r="BJ472" s="75"/>
      <c r="BK472" s="75"/>
      <c r="BL472" s="75"/>
      <c r="BM472" s="75"/>
      <c r="BN472" s="75"/>
      <c r="BO472" s="75"/>
      <c r="BP472" s="75"/>
      <c r="BQ472" s="75"/>
      <c r="BR472" s="75"/>
      <c r="BS472" s="75"/>
      <c r="BT472" s="75"/>
      <c r="BU472" s="75"/>
      <c r="BV472" s="75"/>
      <c r="BW472" s="75"/>
      <c r="BX472" s="75"/>
      <c r="BY472" s="75"/>
      <c r="BZ472" s="76"/>
      <c r="CA472" s="76"/>
      <c r="CB472" s="76"/>
      <c r="CC472" s="76"/>
      <c r="CD472" s="76"/>
      <c r="CE472" s="76"/>
      <c r="CF472" s="76"/>
    </row>
    <row r="473" spans="9:84" s="74" customFormat="1" ht="12.75" hidden="1"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0"/>
      <c r="AD473" s="100"/>
      <c r="AE473" s="100"/>
      <c r="AF473" s="100"/>
      <c r="BI473" s="75"/>
      <c r="BJ473" s="75"/>
      <c r="BK473" s="75"/>
      <c r="BL473" s="75"/>
      <c r="BM473" s="75"/>
      <c r="BN473" s="75"/>
      <c r="BO473" s="75"/>
      <c r="BP473" s="75"/>
      <c r="BQ473" s="75"/>
      <c r="BR473" s="75"/>
      <c r="BS473" s="75"/>
      <c r="BT473" s="75"/>
      <c r="BU473" s="75"/>
      <c r="BV473" s="75"/>
      <c r="BW473" s="75"/>
      <c r="BX473" s="75"/>
      <c r="BY473" s="75"/>
      <c r="BZ473" s="76"/>
      <c r="CA473" s="76"/>
      <c r="CB473" s="76"/>
      <c r="CC473" s="76"/>
      <c r="CD473" s="76"/>
      <c r="CE473" s="76"/>
      <c r="CF473" s="76"/>
    </row>
    <row r="474" spans="9:84" s="74" customFormat="1" ht="12.75" hidden="1"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0"/>
      <c r="AD474" s="100"/>
      <c r="AE474" s="100"/>
      <c r="AF474" s="100"/>
      <c r="BI474" s="75"/>
      <c r="BJ474" s="75"/>
      <c r="BK474" s="75"/>
      <c r="BL474" s="75"/>
      <c r="BM474" s="75"/>
      <c r="BN474" s="75"/>
      <c r="BO474" s="75"/>
      <c r="BP474" s="75"/>
      <c r="BQ474" s="75"/>
      <c r="BR474" s="75"/>
      <c r="BS474" s="75"/>
      <c r="BT474" s="75"/>
      <c r="BU474" s="75"/>
      <c r="BV474" s="75"/>
      <c r="BW474" s="75"/>
      <c r="BX474" s="75"/>
      <c r="BY474" s="75"/>
      <c r="BZ474" s="76"/>
      <c r="CA474" s="76"/>
      <c r="CB474" s="76"/>
      <c r="CC474" s="76"/>
      <c r="CD474" s="76"/>
      <c r="CE474" s="76"/>
      <c r="CF474" s="76"/>
    </row>
    <row r="475" spans="9:84" s="74" customFormat="1" ht="12.75" hidden="1"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/>
      <c r="AD475" s="100"/>
      <c r="AE475" s="100"/>
      <c r="AF475" s="100"/>
      <c r="BI475" s="75"/>
      <c r="BJ475" s="75"/>
      <c r="BK475" s="75"/>
      <c r="BL475" s="75"/>
      <c r="BM475" s="75"/>
      <c r="BN475" s="75"/>
      <c r="BO475" s="75"/>
      <c r="BP475" s="75"/>
      <c r="BQ475" s="75"/>
      <c r="BR475" s="75"/>
      <c r="BS475" s="75"/>
      <c r="BT475" s="75"/>
      <c r="BU475" s="75"/>
      <c r="BV475" s="75"/>
      <c r="BW475" s="75"/>
      <c r="BX475" s="75"/>
      <c r="BY475" s="75"/>
      <c r="BZ475" s="76"/>
      <c r="CA475" s="76"/>
      <c r="CB475" s="76"/>
      <c r="CC475" s="76"/>
      <c r="CD475" s="76"/>
      <c r="CE475" s="76"/>
      <c r="CF475" s="76"/>
    </row>
    <row r="476" spans="9:84" s="74" customFormat="1" ht="12.75" hidden="1"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0"/>
      <c r="AD476" s="100"/>
      <c r="AE476" s="100"/>
      <c r="AF476" s="100"/>
      <c r="BI476" s="75"/>
      <c r="BJ476" s="75"/>
      <c r="BK476" s="75"/>
      <c r="BL476" s="75"/>
      <c r="BM476" s="75"/>
      <c r="BN476" s="75"/>
      <c r="BO476" s="75"/>
      <c r="BP476" s="75"/>
      <c r="BQ476" s="75"/>
      <c r="BR476" s="75"/>
      <c r="BS476" s="75"/>
      <c r="BT476" s="75"/>
      <c r="BU476" s="75"/>
      <c r="BV476" s="75"/>
      <c r="BW476" s="75"/>
      <c r="BX476" s="75"/>
      <c r="BY476" s="75"/>
      <c r="BZ476" s="76"/>
      <c r="CA476" s="76"/>
      <c r="CB476" s="76"/>
      <c r="CC476" s="76"/>
      <c r="CD476" s="76"/>
      <c r="CE476" s="76"/>
      <c r="CF476" s="76"/>
    </row>
    <row r="477" spans="9:84" s="74" customFormat="1" ht="12.75" hidden="1"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  <c r="AC477" s="100"/>
      <c r="AD477" s="100"/>
      <c r="AE477" s="100"/>
      <c r="AF477" s="100"/>
      <c r="BI477" s="75"/>
      <c r="BJ477" s="75"/>
      <c r="BK477" s="75"/>
      <c r="BL477" s="75"/>
      <c r="BM477" s="75"/>
      <c r="BN477" s="75"/>
      <c r="BO477" s="75"/>
      <c r="BP477" s="75"/>
      <c r="BQ477" s="75"/>
      <c r="BR477" s="75"/>
      <c r="BS477" s="75"/>
      <c r="BT477" s="75"/>
      <c r="BU477" s="75"/>
      <c r="BV477" s="75"/>
      <c r="BW477" s="75"/>
      <c r="BX477" s="75"/>
      <c r="BY477" s="75"/>
      <c r="BZ477" s="76"/>
      <c r="CA477" s="76"/>
      <c r="CB477" s="76"/>
      <c r="CC477" s="76"/>
      <c r="CD477" s="76"/>
      <c r="CE477" s="76"/>
      <c r="CF477" s="76"/>
    </row>
    <row r="478" spans="9:84" s="74" customFormat="1" ht="12.75" hidden="1"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/>
      <c r="AD478" s="100"/>
      <c r="AE478" s="100"/>
      <c r="AF478" s="100"/>
      <c r="BI478" s="75"/>
      <c r="BJ478" s="75"/>
      <c r="BK478" s="75"/>
      <c r="BL478" s="75"/>
      <c r="BM478" s="75"/>
      <c r="BN478" s="75"/>
      <c r="BO478" s="75"/>
      <c r="BP478" s="75"/>
      <c r="BQ478" s="75"/>
      <c r="BR478" s="75"/>
      <c r="BS478" s="75"/>
      <c r="BT478" s="75"/>
      <c r="BU478" s="75"/>
      <c r="BV478" s="75"/>
      <c r="BW478" s="75"/>
      <c r="BX478" s="75"/>
      <c r="BY478" s="75"/>
      <c r="BZ478" s="76"/>
      <c r="CA478" s="76"/>
      <c r="CB478" s="76"/>
      <c r="CC478" s="76"/>
      <c r="CD478" s="76"/>
      <c r="CE478" s="76"/>
      <c r="CF478" s="76"/>
    </row>
    <row r="479" spans="9:84" s="74" customFormat="1" ht="12.75" hidden="1"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00"/>
      <c r="AE479" s="100"/>
      <c r="AF479" s="100"/>
      <c r="BI479" s="75"/>
      <c r="BJ479" s="75"/>
      <c r="BK479" s="75"/>
      <c r="BL479" s="75"/>
      <c r="BM479" s="75"/>
      <c r="BN479" s="75"/>
      <c r="BO479" s="75"/>
      <c r="BP479" s="75"/>
      <c r="BQ479" s="75"/>
      <c r="BR479" s="75"/>
      <c r="BS479" s="75"/>
      <c r="BT479" s="75"/>
      <c r="BU479" s="75"/>
      <c r="BV479" s="75"/>
      <c r="BW479" s="75"/>
      <c r="BX479" s="75"/>
      <c r="BY479" s="75"/>
      <c r="BZ479" s="76"/>
      <c r="CA479" s="76"/>
      <c r="CB479" s="76"/>
      <c r="CC479" s="76"/>
      <c r="CD479" s="76"/>
      <c r="CE479" s="76"/>
      <c r="CF479" s="76"/>
    </row>
    <row r="480" spans="9:84" s="74" customFormat="1" ht="12.75" hidden="1"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100"/>
      <c r="AB480" s="100"/>
      <c r="AC480" s="100"/>
      <c r="AD480" s="100"/>
      <c r="AE480" s="100"/>
      <c r="AF480" s="100"/>
      <c r="BI480" s="75"/>
      <c r="BJ480" s="75"/>
      <c r="BK480" s="75"/>
      <c r="BL480" s="75"/>
      <c r="BM480" s="75"/>
      <c r="BN480" s="75"/>
      <c r="BO480" s="75"/>
      <c r="BP480" s="75"/>
      <c r="BQ480" s="75"/>
      <c r="BR480" s="75"/>
      <c r="BS480" s="75"/>
      <c r="BT480" s="75"/>
      <c r="BU480" s="75"/>
      <c r="BV480" s="75"/>
      <c r="BW480" s="75"/>
      <c r="BX480" s="75"/>
      <c r="BY480" s="75"/>
      <c r="BZ480" s="76"/>
      <c r="CA480" s="76"/>
      <c r="CB480" s="76"/>
      <c r="CC480" s="76"/>
      <c r="CD480" s="76"/>
      <c r="CE480" s="76"/>
      <c r="CF480" s="76"/>
    </row>
    <row r="481" spans="9:84" s="74" customFormat="1" ht="12.75" hidden="1"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  <c r="AC481" s="100"/>
      <c r="AD481" s="100"/>
      <c r="AE481" s="100"/>
      <c r="AF481" s="100"/>
      <c r="BI481" s="75"/>
      <c r="BJ481" s="75"/>
      <c r="BK481" s="75"/>
      <c r="BL481" s="75"/>
      <c r="BM481" s="75"/>
      <c r="BN481" s="75"/>
      <c r="BO481" s="75"/>
      <c r="BP481" s="75"/>
      <c r="BQ481" s="75"/>
      <c r="BR481" s="75"/>
      <c r="BS481" s="75"/>
      <c r="BT481" s="75"/>
      <c r="BU481" s="75"/>
      <c r="BV481" s="75"/>
      <c r="BW481" s="75"/>
      <c r="BX481" s="75"/>
      <c r="BY481" s="75"/>
      <c r="BZ481" s="76"/>
      <c r="CA481" s="76"/>
      <c r="CB481" s="76"/>
      <c r="CC481" s="76"/>
      <c r="CD481" s="76"/>
      <c r="CE481" s="76"/>
      <c r="CF481" s="76"/>
    </row>
    <row r="482" spans="9:84" s="74" customFormat="1" ht="12.75" hidden="1"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0"/>
      <c r="AD482" s="100"/>
      <c r="AE482" s="100"/>
      <c r="AF482" s="100"/>
      <c r="BI482" s="75"/>
      <c r="BJ482" s="75"/>
      <c r="BK482" s="75"/>
      <c r="BL482" s="75"/>
      <c r="BM482" s="75"/>
      <c r="BN482" s="75"/>
      <c r="BO482" s="75"/>
      <c r="BP482" s="75"/>
      <c r="BQ482" s="75"/>
      <c r="BR482" s="75"/>
      <c r="BS482" s="75"/>
      <c r="BT482" s="75"/>
      <c r="BU482" s="75"/>
      <c r="BV482" s="75"/>
      <c r="BW482" s="75"/>
      <c r="BX482" s="75"/>
      <c r="BY482" s="75"/>
      <c r="BZ482" s="76"/>
      <c r="CA482" s="76"/>
      <c r="CB482" s="76"/>
      <c r="CC482" s="76"/>
      <c r="CD482" s="76"/>
      <c r="CE482" s="76"/>
      <c r="CF482" s="76"/>
    </row>
    <row r="483" spans="9:84" s="74" customFormat="1" ht="12.75" hidden="1"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/>
      <c r="AD483" s="100"/>
      <c r="AE483" s="100"/>
      <c r="AF483" s="100"/>
      <c r="BI483" s="75"/>
      <c r="BJ483" s="75"/>
      <c r="BK483" s="75"/>
      <c r="BL483" s="75"/>
      <c r="BM483" s="75"/>
      <c r="BN483" s="75"/>
      <c r="BO483" s="75"/>
      <c r="BP483" s="75"/>
      <c r="BQ483" s="75"/>
      <c r="BR483" s="75"/>
      <c r="BS483" s="75"/>
      <c r="BT483" s="75"/>
      <c r="BU483" s="75"/>
      <c r="BV483" s="75"/>
      <c r="BW483" s="75"/>
      <c r="BX483" s="75"/>
      <c r="BY483" s="75"/>
      <c r="BZ483" s="76"/>
      <c r="CA483" s="76"/>
      <c r="CB483" s="76"/>
      <c r="CC483" s="76"/>
      <c r="CD483" s="76"/>
      <c r="CE483" s="76"/>
      <c r="CF483" s="76"/>
    </row>
    <row r="484" spans="9:84" s="74" customFormat="1" ht="12.75" hidden="1"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0"/>
      <c r="AD484" s="100"/>
      <c r="AE484" s="100"/>
      <c r="AF484" s="100"/>
      <c r="BI484" s="75"/>
      <c r="BJ484" s="75"/>
      <c r="BK484" s="75"/>
      <c r="BL484" s="75"/>
      <c r="BM484" s="75"/>
      <c r="BN484" s="75"/>
      <c r="BO484" s="75"/>
      <c r="BP484" s="75"/>
      <c r="BQ484" s="75"/>
      <c r="BR484" s="75"/>
      <c r="BS484" s="75"/>
      <c r="BT484" s="75"/>
      <c r="BU484" s="75"/>
      <c r="BV484" s="75"/>
      <c r="BW484" s="75"/>
      <c r="BX484" s="75"/>
      <c r="BY484" s="75"/>
      <c r="BZ484" s="76"/>
      <c r="CA484" s="76"/>
      <c r="CB484" s="76"/>
      <c r="CC484" s="76"/>
      <c r="CD484" s="76"/>
      <c r="CE484" s="76"/>
      <c r="CF484" s="76"/>
    </row>
    <row r="485" spans="9:84" s="74" customFormat="1" ht="12.75" hidden="1"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00"/>
      <c r="AE485" s="100"/>
      <c r="AF485" s="100"/>
      <c r="BI485" s="75"/>
      <c r="BJ485" s="75"/>
      <c r="BK485" s="75"/>
      <c r="BL485" s="75"/>
      <c r="BM485" s="75"/>
      <c r="BN485" s="75"/>
      <c r="BO485" s="75"/>
      <c r="BP485" s="75"/>
      <c r="BQ485" s="75"/>
      <c r="BR485" s="75"/>
      <c r="BS485" s="75"/>
      <c r="BT485" s="75"/>
      <c r="BU485" s="75"/>
      <c r="BV485" s="75"/>
      <c r="BW485" s="75"/>
      <c r="BX485" s="75"/>
      <c r="BY485" s="75"/>
      <c r="BZ485" s="76"/>
      <c r="CA485" s="76"/>
      <c r="CB485" s="76"/>
      <c r="CC485" s="76"/>
      <c r="CD485" s="76"/>
      <c r="CE485" s="76"/>
      <c r="CF485" s="76"/>
    </row>
    <row r="486" spans="9:84" s="74" customFormat="1" ht="12.75" hidden="1"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0"/>
      <c r="AD486" s="100"/>
      <c r="AE486" s="100"/>
      <c r="AF486" s="100"/>
      <c r="BI486" s="75"/>
      <c r="BJ486" s="75"/>
      <c r="BK486" s="75"/>
      <c r="BL486" s="75"/>
      <c r="BM486" s="75"/>
      <c r="BN486" s="75"/>
      <c r="BO486" s="75"/>
      <c r="BP486" s="75"/>
      <c r="BQ486" s="75"/>
      <c r="BR486" s="75"/>
      <c r="BS486" s="75"/>
      <c r="BT486" s="75"/>
      <c r="BU486" s="75"/>
      <c r="BV486" s="75"/>
      <c r="BW486" s="75"/>
      <c r="BX486" s="75"/>
      <c r="BY486" s="75"/>
      <c r="BZ486" s="76"/>
      <c r="CA486" s="76"/>
      <c r="CB486" s="76"/>
      <c r="CC486" s="76"/>
      <c r="CD486" s="76"/>
      <c r="CE486" s="76"/>
      <c r="CF486" s="76"/>
    </row>
    <row r="487" spans="9:84" s="74" customFormat="1" ht="12.75" hidden="1"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0"/>
      <c r="AD487" s="100"/>
      <c r="AE487" s="100"/>
      <c r="AF487" s="100"/>
      <c r="BI487" s="75"/>
      <c r="BJ487" s="75"/>
      <c r="BK487" s="75"/>
      <c r="BL487" s="75"/>
      <c r="BM487" s="75"/>
      <c r="BN487" s="75"/>
      <c r="BO487" s="75"/>
      <c r="BP487" s="75"/>
      <c r="BQ487" s="75"/>
      <c r="BR487" s="75"/>
      <c r="BS487" s="75"/>
      <c r="BT487" s="75"/>
      <c r="BU487" s="75"/>
      <c r="BV487" s="75"/>
      <c r="BW487" s="75"/>
      <c r="BX487" s="75"/>
      <c r="BY487" s="75"/>
      <c r="BZ487" s="76"/>
      <c r="CA487" s="76"/>
      <c r="CB487" s="76"/>
      <c r="CC487" s="76"/>
      <c r="CD487" s="76"/>
      <c r="CE487" s="76"/>
      <c r="CF487" s="76"/>
    </row>
    <row r="488" spans="9:84" s="74" customFormat="1" ht="12.75" hidden="1"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0"/>
      <c r="AD488" s="100"/>
      <c r="AE488" s="100"/>
      <c r="AF488" s="100"/>
      <c r="BI488" s="75"/>
      <c r="BJ488" s="75"/>
      <c r="BK488" s="75"/>
      <c r="BL488" s="75"/>
      <c r="BM488" s="75"/>
      <c r="BN488" s="75"/>
      <c r="BO488" s="75"/>
      <c r="BP488" s="75"/>
      <c r="BQ488" s="75"/>
      <c r="BR488" s="75"/>
      <c r="BS488" s="75"/>
      <c r="BT488" s="75"/>
      <c r="BU488" s="75"/>
      <c r="BV488" s="75"/>
      <c r="BW488" s="75"/>
      <c r="BX488" s="75"/>
      <c r="BY488" s="75"/>
      <c r="BZ488" s="76"/>
      <c r="CA488" s="76"/>
      <c r="CB488" s="76"/>
      <c r="CC488" s="76"/>
      <c r="CD488" s="76"/>
      <c r="CE488" s="76"/>
      <c r="CF488" s="76"/>
    </row>
    <row r="489" spans="9:84" s="74" customFormat="1" ht="12.75" hidden="1"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0"/>
      <c r="AD489" s="100"/>
      <c r="AE489" s="100"/>
      <c r="AF489" s="100"/>
      <c r="BI489" s="75"/>
      <c r="BJ489" s="75"/>
      <c r="BK489" s="75"/>
      <c r="BL489" s="75"/>
      <c r="BM489" s="75"/>
      <c r="BN489" s="75"/>
      <c r="BO489" s="75"/>
      <c r="BP489" s="75"/>
      <c r="BQ489" s="75"/>
      <c r="BR489" s="75"/>
      <c r="BS489" s="75"/>
      <c r="BT489" s="75"/>
      <c r="BU489" s="75"/>
      <c r="BV489" s="75"/>
      <c r="BW489" s="75"/>
      <c r="BX489" s="75"/>
      <c r="BY489" s="75"/>
      <c r="BZ489" s="76"/>
      <c r="CA489" s="76"/>
      <c r="CB489" s="76"/>
      <c r="CC489" s="76"/>
      <c r="CD489" s="76"/>
      <c r="CE489" s="76"/>
      <c r="CF489" s="76"/>
    </row>
    <row r="490" spans="9:84" s="74" customFormat="1" ht="12.75" hidden="1"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  <c r="AC490" s="100"/>
      <c r="AD490" s="100"/>
      <c r="AE490" s="100"/>
      <c r="AF490" s="100"/>
      <c r="BI490" s="75"/>
      <c r="BJ490" s="75"/>
      <c r="BK490" s="75"/>
      <c r="BL490" s="75"/>
      <c r="BM490" s="75"/>
      <c r="BN490" s="75"/>
      <c r="BO490" s="75"/>
      <c r="BP490" s="75"/>
      <c r="BQ490" s="75"/>
      <c r="BR490" s="75"/>
      <c r="BS490" s="75"/>
      <c r="BT490" s="75"/>
      <c r="BU490" s="75"/>
      <c r="BV490" s="75"/>
      <c r="BW490" s="75"/>
      <c r="BX490" s="75"/>
      <c r="BY490" s="75"/>
      <c r="BZ490" s="76"/>
      <c r="CA490" s="76"/>
      <c r="CB490" s="76"/>
      <c r="CC490" s="76"/>
      <c r="CD490" s="76"/>
      <c r="CE490" s="76"/>
      <c r="CF490" s="76"/>
    </row>
    <row r="491" spans="9:84" s="74" customFormat="1" ht="12.75" hidden="1"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  <c r="AB491" s="100"/>
      <c r="AC491" s="100"/>
      <c r="AD491" s="100"/>
      <c r="AE491" s="100"/>
      <c r="AF491" s="100"/>
      <c r="BI491" s="75"/>
      <c r="BJ491" s="75"/>
      <c r="BK491" s="75"/>
      <c r="BL491" s="75"/>
      <c r="BM491" s="75"/>
      <c r="BN491" s="75"/>
      <c r="BO491" s="75"/>
      <c r="BP491" s="75"/>
      <c r="BQ491" s="75"/>
      <c r="BR491" s="75"/>
      <c r="BS491" s="75"/>
      <c r="BT491" s="75"/>
      <c r="BU491" s="75"/>
      <c r="BV491" s="75"/>
      <c r="BW491" s="75"/>
      <c r="BX491" s="75"/>
      <c r="BY491" s="75"/>
      <c r="BZ491" s="76"/>
      <c r="CA491" s="76"/>
      <c r="CB491" s="76"/>
      <c r="CC491" s="76"/>
      <c r="CD491" s="76"/>
      <c r="CE491" s="76"/>
      <c r="CF491" s="76"/>
    </row>
    <row r="492" spans="9:84" s="74" customFormat="1" ht="12.75" hidden="1"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0"/>
      <c r="AD492" s="100"/>
      <c r="AE492" s="100"/>
      <c r="AF492" s="100"/>
      <c r="BI492" s="75"/>
      <c r="BJ492" s="75"/>
      <c r="BK492" s="75"/>
      <c r="BL492" s="75"/>
      <c r="BM492" s="75"/>
      <c r="BN492" s="75"/>
      <c r="BO492" s="75"/>
      <c r="BP492" s="75"/>
      <c r="BQ492" s="75"/>
      <c r="BR492" s="75"/>
      <c r="BS492" s="75"/>
      <c r="BT492" s="75"/>
      <c r="BU492" s="75"/>
      <c r="BV492" s="75"/>
      <c r="BW492" s="75"/>
      <c r="BX492" s="75"/>
      <c r="BY492" s="75"/>
      <c r="BZ492" s="76"/>
      <c r="CA492" s="76"/>
      <c r="CB492" s="76"/>
      <c r="CC492" s="76"/>
      <c r="CD492" s="76"/>
      <c r="CE492" s="76"/>
      <c r="CF492" s="76"/>
    </row>
    <row r="493" spans="9:84" s="74" customFormat="1" ht="12.75" hidden="1"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  <c r="AC493" s="100"/>
      <c r="AD493" s="100"/>
      <c r="AE493" s="100"/>
      <c r="AF493" s="100"/>
      <c r="BI493" s="75"/>
      <c r="BJ493" s="75"/>
      <c r="BK493" s="75"/>
      <c r="BL493" s="75"/>
      <c r="BM493" s="75"/>
      <c r="BN493" s="75"/>
      <c r="BO493" s="75"/>
      <c r="BP493" s="75"/>
      <c r="BQ493" s="75"/>
      <c r="BR493" s="75"/>
      <c r="BS493" s="75"/>
      <c r="BT493" s="75"/>
      <c r="BU493" s="75"/>
      <c r="BV493" s="75"/>
      <c r="BW493" s="75"/>
      <c r="BX493" s="75"/>
      <c r="BY493" s="75"/>
      <c r="BZ493" s="76"/>
      <c r="CA493" s="76"/>
      <c r="CB493" s="76"/>
      <c r="CC493" s="76"/>
      <c r="CD493" s="76"/>
      <c r="CE493" s="76"/>
      <c r="CF493" s="76"/>
    </row>
    <row r="494" spans="9:84" s="74" customFormat="1" ht="12.75" hidden="1"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  <c r="AC494" s="100"/>
      <c r="AD494" s="100"/>
      <c r="AE494" s="100"/>
      <c r="AF494" s="100"/>
      <c r="BI494" s="75"/>
      <c r="BJ494" s="75"/>
      <c r="BK494" s="75"/>
      <c r="BL494" s="75"/>
      <c r="BM494" s="75"/>
      <c r="BN494" s="75"/>
      <c r="BO494" s="75"/>
      <c r="BP494" s="75"/>
      <c r="BQ494" s="75"/>
      <c r="BR494" s="75"/>
      <c r="BS494" s="75"/>
      <c r="BT494" s="75"/>
      <c r="BU494" s="75"/>
      <c r="BV494" s="75"/>
      <c r="BW494" s="75"/>
      <c r="BX494" s="75"/>
      <c r="BY494" s="75"/>
      <c r="BZ494" s="76"/>
      <c r="CA494" s="76"/>
      <c r="CB494" s="76"/>
      <c r="CC494" s="76"/>
      <c r="CD494" s="76"/>
      <c r="CE494" s="76"/>
      <c r="CF494" s="76"/>
    </row>
    <row r="495" spans="9:84" s="74" customFormat="1" ht="12.75" hidden="1"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  <c r="AB495" s="100"/>
      <c r="AC495" s="100"/>
      <c r="AD495" s="100"/>
      <c r="AE495" s="100"/>
      <c r="AF495" s="100"/>
      <c r="BI495" s="75"/>
      <c r="BJ495" s="75"/>
      <c r="BK495" s="75"/>
      <c r="BL495" s="75"/>
      <c r="BM495" s="75"/>
      <c r="BN495" s="75"/>
      <c r="BO495" s="75"/>
      <c r="BP495" s="75"/>
      <c r="BQ495" s="75"/>
      <c r="BR495" s="75"/>
      <c r="BS495" s="75"/>
      <c r="BT495" s="75"/>
      <c r="BU495" s="75"/>
      <c r="BV495" s="75"/>
      <c r="BW495" s="75"/>
      <c r="BX495" s="75"/>
      <c r="BY495" s="75"/>
      <c r="BZ495" s="76"/>
      <c r="CA495" s="76"/>
      <c r="CB495" s="76"/>
      <c r="CC495" s="76"/>
      <c r="CD495" s="76"/>
      <c r="CE495" s="76"/>
      <c r="CF495" s="76"/>
    </row>
    <row r="496" spans="9:84" s="74" customFormat="1" ht="12.75" hidden="1"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0"/>
      <c r="AD496" s="100"/>
      <c r="AE496" s="100"/>
      <c r="AF496" s="100"/>
      <c r="BI496" s="75"/>
      <c r="BJ496" s="75"/>
      <c r="BK496" s="75"/>
      <c r="BL496" s="75"/>
      <c r="BM496" s="75"/>
      <c r="BN496" s="75"/>
      <c r="BO496" s="75"/>
      <c r="BP496" s="75"/>
      <c r="BQ496" s="75"/>
      <c r="BR496" s="75"/>
      <c r="BS496" s="75"/>
      <c r="BT496" s="75"/>
      <c r="BU496" s="75"/>
      <c r="BV496" s="75"/>
      <c r="BW496" s="75"/>
      <c r="BX496" s="75"/>
      <c r="BY496" s="75"/>
      <c r="BZ496" s="76"/>
      <c r="CA496" s="76"/>
      <c r="CB496" s="76"/>
      <c r="CC496" s="76"/>
      <c r="CD496" s="76"/>
      <c r="CE496" s="76"/>
      <c r="CF496" s="76"/>
    </row>
    <row r="497" spans="9:84" s="74" customFormat="1" ht="12.75" hidden="1"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0"/>
      <c r="AD497" s="100"/>
      <c r="AE497" s="100"/>
      <c r="AF497" s="100"/>
      <c r="BI497" s="75"/>
      <c r="BJ497" s="75"/>
      <c r="BK497" s="75"/>
      <c r="BL497" s="75"/>
      <c r="BM497" s="75"/>
      <c r="BN497" s="75"/>
      <c r="BO497" s="75"/>
      <c r="BP497" s="75"/>
      <c r="BQ497" s="75"/>
      <c r="BR497" s="75"/>
      <c r="BS497" s="75"/>
      <c r="BT497" s="75"/>
      <c r="BU497" s="75"/>
      <c r="BV497" s="75"/>
      <c r="BW497" s="75"/>
      <c r="BX497" s="75"/>
      <c r="BY497" s="75"/>
      <c r="BZ497" s="76"/>
      <c r="CA497" s="76"/>
      <c r="CB497" s="76"/>
      <c r="CC497" s="76"/>
      <c r="CD497" s="76"/>
      <c r="CE497" s="76"/>
      <c r="CF497" s="76"/>
    </row>
    <row r="498" spans="9:84" s="74" customFormat="1" ht="12.75" hidden="1"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  <c r="AC498" s="100"/>
      <c r="AD498" s="100"/>
      <c r="AE498" s="100"/>
      <c r="AF498" s="100"/>
      <c r="BI498" s="75"/>
      <c r="BJ498" s="75"/>
      <c r="BK498" s="75"/>
      <c r="BL498" s="75"/>
      <c r="BM498" s="75"/>
      <c r="BN498" s="75"/>
      <c r="BO498" s="75"/>
      <c r="BP498" s="75"/>
      <c r="BQ498" s="75"/>
      <c r="BR498" s="75"/>
      <c r="BS498" s="75"/>
      <c r="BT498" s="75"/>
      <c r="BU498" s="75"/>
      <c r="BV498" s="75"/>
      <c r="BW498" s="75"/>
      <c r="BX498" s="75"/>
      <c r="BY498" s="75"/>
      <c r="BZ498" s="76"/>
      <c r="CA498" s="76"/>
      <c r="CB498" s="76"/>
      <c r="CC498" s="76"/>
      <c r="CD498" s="76"/>
      <c r="CE498" s="76"/>
      <c r="CF498" s="76"/>
    </row>
    <row r="499" spans="9:84" s="74" customFormat="1" ht="12.75" hidden="1"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  <c r="AC499" s="100"/>
      <c r="AD499" s="100"/>
      <c r="AE499" s="100"/>
      <c r="AF499" s="100"/>
      <c r="BI499" s="75"/>
      <c r="BJ499" s="75"/>
      <c r="BK499" s="75"/>
      <c r="BL499" s="75"/>
      <c r="BM499" s="75"/>
      <c r="BN499" s="75"/>
      <c r="BO499" s="75"/>
      <c r="BP499" s="75"/>
      <c r="BQ499" s="75"/>
      <c r="BR499" s="75"/>
      <c r="BS499" s="75"/>
      <c r="BT499" s="75"/>
      <c r="BU499" s="75"/>
      <c r="BV499" s="75"/>
      <c r="BW499" s="75"/>
      <c r="BX499" s="75"/>
      <c r="BY499" s="75"/>
      <c r="BZ499" s="76"/>
      <c r="CA499" s="76"/>
      <c r="CB499" s="76"/>
      <c r="CC499" s="76"/>
      <c r="CD499" s="76"/>
      <c r="CE499" s="76"/>
      <c r="CF499" s="76"/>
    </row>
    <row r="500" spans="9:84" s="74" customFormat="1" ht="12.75" hidden="1"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  <c r="AC500" s="100"/>
      <c r="AD500" s="100"/>
      <c r="AE500" s="100"/>
      <c r="AF500" s="100"/>
      <c r="BI500" s="75"/>
      <c r="BJ500" s="75"/>
      <c r="BK500" s="75"/>
      <c r="BL500" s="75"/>
      <c r="BM500" s="75"/>
      <c r="BN500" s="75"/>
      <c r="BO500" s="75"/>
      <c r="BP500" s="75"/>
      <c r="BQ500" s="75"/>
      <c r="BR500" s="75"/>
      <c r="BS500" s="75"/>
      <c r="BT500" s="75"/>
      <c r="BU500" s="75"/>
      <c r="BV500" s="75"/>
      <c r="BW500" s="75"/>
      <c r="BX500" s="75"/>
      <c r="BY500" s="75"/>
      <c r="BZ500" s="76"/>
      <c r="CA500" s="76"/>
      <c r="CB500" s="76"/>
      <c r="CC500" s="76"/>
      <c r="CD500" s="76"/>
      <c r="CE500" s="76"/>
      <c r="CF500" s="76"/>
    </row>
    <row r="501" spans="9:84" s="74" customFormat="1" ht="12.75" hidden="1"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  <c r="AC501" s="100"/>
      <c r="AD501" s="100"/>
      <c r="AE501" s="100"/>
      <c r="AF501" s="100"/>
      <c r="BI501" s="75"/>
      <c r="BJ501" s="75"/>
      <c r="BK501" s="75"/>
      <c r="BL501" s="75"/>
      <c r="BM501" s="75"/>
      <c r="BN501" s="75"/>
      <c r="BO501" s="75"/>
      <c r="BP501" s="75"/>
      <c r="BQ501" s="75"/>
      <c r="BR501" s="75"/>
      <c r="BS501" s="75"/>
      <c r="BT501" s="75"/>
      <c r="BU501" s="75"/>
      <c r="BV501" s="75"/>
      <c r="BW501" s="75"/>
      <c r="BX501" s="75"/>
      <c r="BY501" s="75"/>
      <c r="BZ501" s="76"/>
      <c r="CA501" s="76"/>
      <c r="CB501" s="76"/>
      <c r="CC501" s="76"/>
      <c r="CD501" s="76"/>
      <c r="CE501" s="76"/>
      <c r="CF501" s="76"/>
    </row>
    <row r="502" spans="9:84" s="74" customFormat="1" ht="12.75" hidden="1"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  <c r="AC502" s="100"/>
      <c r="AD502" s="100"/>
      <c r="AE502" s="100"/>
      <c r="AF502" s="100"/>
      <c r="BI502" s="75"/>
      <c r="BJ502" s="75"/>
      <c r="BK502" s="75"/>
      <c r="BL502" s="75"/>
      <c r="BM502" s="75"/>
      <c r="BN502" s="75"/>
      <c r="BO502" s="75"/>
      <c r="BP502" s="75"/>
      <c r="BQ502" s="75"/>
      <c r="BR502" s="75"/>
      <c r="BS502" s="75"/>
      <c r="BT502" s="75"/>
      <c r="BU502" s="75"/>
      <c r="BV502" s="75"/>
      <c r="BW502" s="75"/>
      <c r="BX502" s="75"/>
      <c r="BY502" s="75"/>
      <c r="BZ502" s="76"/>
      <c r="CA502" s="76"/>
      <c r="CB502" s="76"/>
      <c r="CC502" s="76"/>
      <c r="CD502" s="76"/>
      <c r="CE502" s="76"/>
      <c r="CF502" s="76"/>
    </row>
    <row r="503" spans="9:84" s="74" customFormat="1" ht="12.75" hidden="1"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  <c r="AC503" s="100"/>
      <c r="AD503" s="100"/>
      <c r="AE503" s="100"/>
      <c r="AF503" s="100"/>
      <c r="BI503" s="75"/>
      <c r="BJ503" s="75"/>
      <c r="BK503" s="75"/>
      <c r="BL503" s="75"/>
      <c r="BM503" s="75"/>
      <c r="BN503" s="75"/>
      <c r="BO503" s="75"/>
      <c r="BP503" s="75"/>
      <c r="BQ503" s="75"/>
      <c r="BR503" s="75"/>
      <c r="BS503" s="75"/>
      <c r="BT503" s="75"/>
      <c r="BU503" s="75"/>
      <c r="BV503" s="75"/>
      <c r="BW503" s="75"/>
      <c r="BX503" s="75"/>
      <c r="BY503" s="75"/>
      <c r="BZ503" s="76"/>
      <c r="CA503" s="76"/>
      <c r="CB503" s="76"/>
      <c r="CC503" s="76"/>
      <c r="CD503" s="76"/>
      <c r="CE503" s="76"/>
      <c r="CF503" s="76"/>
    </row>
    <row r="504" spans="9:84" s="74" customFormat="1" ht="12.75" hidden="1"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  <c r="AC504" s="100"/>
      <c r="AD504" s="100"/>
      <c r="AE504" s="100"/>
      <c r="AF504" s="100"/>
      <c r="BI504" s="75"/>
      <c r="BJ504" s="75"/>
      <c r="BK504" s="75"/>
      <c r="BL504" s="75"/>
      <c r="BM504" s="75"/>
      <c r="BN504" s="75"/>
      <c r="BO504" s="75"/>
      <c r="BP504" s="75"/>
      <c r="BQ504" s="75"/>
      <c r="BR504" s="75"/>
      <c r="BS504" s="75"/>
      <c r="BT504" s="75"/>
      <c r="BU504" s="75"/>
      <c r="BV504" s="75"/>
      <c r="BW504" s="75"/>
      <c r="BX504" s="75"/>
      <c r="BY504" s="75"/>
      <c r="BZ504" s="76"/>
      <c r="CA504" s="76"/>
      <c r="CB504" s="76"/>
      <c r="CC504" s="76"/>
      <c r="CD504" s="76"/>
      <c r="CE504" s="76"/>
      <c r="CF504" s="76"/>
    </row>
    <row r="505" spans="9:84" s="74" customFormat="1" ht="12.75" hidden="1"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  <c r="AC505" s="100"/>
      <c r="AD505" s="100"/>
      <c r="AE505" s="100"/>
      <c r="AF505" s="100"/>
      <c r="BI505" s="75"/>
      <c r="BJ505" s="75"/>
      <c r="BK505" s="75"/>
      <c r="BL505" s="75"/>
      <c r="BM505" s="75"/>
      <c r="BN505" s="75"/>
      <c r="BO505" s="75"/>
      <c r="BP505" s="75"/>
      <c r="BQ505" s="75"/>
      <c r="BR505" s="75"/>
      <c r="BS505" s="75"/>
      <c r="BT505" s="75"/>
      <c r="BU505" s="75"/>
      <c r="BV505" s="75"/>
      <c r="BW505" s="75"/>
      <c r="BX505" s="75"/>
      <c r="BY505" s="75"/>
      <c r="BZ505" s="76"/>
      <c r="CA505" s="76"/>
      <c r="CB505" s="76"/>
      <c r="CC505" s="76"/>
      <c r="CD505" s="76"/>
      <c r="CE505" s="76"/>
      <c r="CF505" s="76"/>
    </row>
    <row r="506" spans="9:84" s="74" customFormat="1" ht="12.75" hidden="1"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0"/>
      <c r="AB506" s="100"/>
      <c r="AC506" s="100"/>
      <c r="AD506" s="100"/>
      <c r="AE506" s="100"/>
      <c r="AF506" s="100"/>
      <c r="BI506" s="75"/>
      <c r="BJ506" s="75"/>
      <c r="BK506" s="75"/>
      <c r="BL506" s="75"/>
      <c r="BM506" s="75"/>
      <c r="BN506" s="75"/>
      <c r="BO506" s="75"/>
      <c r="BP506" s="75"/>
      <c r="BQ506" s="75"/>
      <c r="BR506" s="75"/>
      <c r="BS506" s="75"/>
      <c r="BT506" s="75"/>
      <c r="BU506" s="75"/>
      <c r="BV506" s="75"/>
      <c r="BW506" s="75"/>
      <c r="BX506" s="75"/>
      <c r="BY506" s="75"/>
      <c r="BZ506" s="76"/>
      <c r="CA506" s="76"/>
      <c r="CB506" s="76"/>
      <c r="CC506" s="76"/>
      <c r="CD506" s="76"/>
      <c r="CE506" s="76"/>
      <c r="CF506" s="76"/>
    </row>
    <row r="507" spans="9:84" s="74" customFormat="1" ht="12.75" hidden="1"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  <c r="AC507" s="100"/>
      <c r="AD507" s="100"/>
      <c r="AE507" s="100"/>
      <c r="AF507" s="100"/>
      <c r="BI507" s="75"/>
      <c r="BJ507" s="75"/>
      <c r="BK507" s="75"/>
      <c r="BL507" s="75"/>
      <c r="BM507" s="75"/>
      <c r="BN507" s="75"/>
      <c r="BO507" s="75"/>
      <c r="BP507" s="75"/>
      <c r="BQ507" s="75"/>
      <c r="BR507" s="75"/>
      <c r="BS507" s="75"/>
      <c r="BT507" s="75"/>
      <c r="BU507" s="75"/>
      <c r="BV507" s="75"/>
      <c r="BW507" s="75"/>
      <c r="BX507" s="75"/>
      <c r="BY507" s="75"/>
      <c r="BZ507" s="76"/>
      <c r="CA507" s="76"/>
      <c r="CB507" s="76"/>
      <c r="CC507" s="76"/>
      <c r="CD507" s="76"/>
      <c r="CE507" s="76"/>
      <c r="CF507" s="76"/>
    </row>
    <row r="508" spans="9:84" s="74" customFormat="1" ht="12.75" hidden="1"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  <c r="AC508" s="100"/>
      <c r="AD508" s="100"/>
      <c r="AE508" s="100"/>
      <c r="AF508" s="100"/>
      <c r="BI508" s="75"/>
      <c r="BJ508" s="75"/>
      <c r="BK508" s="75"/>
      <c r="BL508" s="75"/>
      <c r="BM508" s="75"/>
      <c r="BN508" s="75"/>
      <c r="BO508" s="75"/>
      <c r="BP508" s="75"/>
      <c r="BQ508" s="75"/>
      <c r="BR508" s="75"/>
      <c r="BS508" s="75"/>
      <c r="BT508" s="75"/>
      <c r="BU508" s="75"/>
      <c r="BV508" s="75"/>
      <c r="BW508" s="75"/>
      <c r="BX508" s="75"/>
      <c r="BY508" s="75"/>
      <c r="BZ508" s="76"/>
      <c r="CA508" s="76"/>
      <c r="CB508" s="76"/>
      <c r="CC508" s="76"/>
      <c r="CD508" s="76"/>
      <c r="CE508" s="76"/>
      <c r="CF508" s="76"/>
    </row>
    <row r="509" spans="9:84" s="74" customFormat="1" ht="12.75" hidden="1"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  <c r="AB509" s="100"/>
      <c r="AC509" s="100"/>
      <c r="AD509" s="100"/>
      <c r="AE509" s="100"/>
      <c r="AF509" s="100"/>
      <c r="BI509" s="75"/>
      <c r="BJ509" s="75"/>
      <c r="BK509" s="75"/>
      <c r="BL509" s="75"/>
      <c r="BM509" s="75"/>
      <c r="BN509" s="75"/>
      <c r="BO509" s="75"/>
      <c r="BP509" s="75"/>
      <c r="BQ509" s="75"/>
      <c r="BR509" s="75"/>
      <c r="BS509" s="75"/>
      <c r="BT509" s="75"/>
      <c r="BU509" s="75"/>
      <c r="BV509" s="75"/>
      <c r="BW509" s="75"/>
      <c r="BX509" s="75"/>
      <c r="BY509" s="75"/>
      <c r="BZ509" s="76"/>
      <c r="CA509" s="76"/>
      <c r="CB509" s="76"/>
      <c r="CC509" s="76"/>
      <c r="CD509" s="76"/>
      <c r="CE509" s="76"/>
      <c r="CF509" s="76"/>
    </row>
    <row r="510" spans="9:84" s="74" customFormat="1" ht="12.75" hidden="1"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  <c r="AC510" s="100"/>
      <c r="AD510" s="100"/>
      <c r="AE510" s="100"/>
      <c r="AF510" s="100"/>
      <c r="BI510" s="75"/>
      <c r="BJ510" s="75"/>
      <c r="BK510" s="75"/>
      <c r="BL510" s="75"/>
      <c r="BM510" s="75"/>
      <c r="BN510" s="75"/>
      <c r="BO510" s="75"/>
      <c r="BP510" s="75"/>
      <c r="BQ510" s="75"/>
      <c r="BR510" s="75"/>
      <c r="BS510" s="75"/>
      <c r="BT510" s="75"/>
      <c r="BU510" s="75"/>
      <c r="BV510" s="75"/>
      <c r="BW510" s="75"/>
      <c r="BX510" s="75"/>
      <c r="BY510" s="75"/>
      <c r="BZ510" s="76"/>
      <c r="CA510" s="76"/>
      <c r="CB510" s="76"/>
      <c r="CC510" s="76"/>
      <c r="CD510" s="76"/>
      <c r="CE510" s="76"/>
      <c r="CF510" s="76"/>
    </row>
    <row r="511" spans="9:84" s="74" customFormat="1" ht="12.75" hidden="1"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  <c r="AC511" s="100"/>
      <c r="AD511" s="100"/>
      <c r="AE511" s="100"/>
      <c r="AF511" s="100"/>
      <c r="BI511" s="75"/>
      <c r="BJ511" s="75"/>
      <c r="BK511" s="75"/>
      <c r="BL511" s="75"/>
      <c r="BM511" s="75"/>
      <c r="BN511" s="75"/>
      <c r="BO511" s="75"/>
      <c r="BP511" s="75"/>
      <c r="BQ511" s="75"/>
      <c r="BR511" s="75"/>
      <c r="BS511" s="75"/>
      <c r="BT511" s="75"/>
      <c r="BU511" s="75"/>
      <c r="BV511" s="75"/>
      <c r="BW511" s="75"/>
      <c r="BX511" s="75"/>
      <c r="BY511" s="75"/>
      <c r="BZ511" s="76"/>
      <c r="CA511" s="76"/>
      <c r="CB511" s="76"/>
      <c r="CC511" s="76"/>
      <c r="CD511" s="76"/>
      <c r="CE511" s="76"/>
      <c r="CF511" s="76"/>
    </row>
    <row r="512" spans="9:84" s="74" customFormat="1" ht="12.75" hidden="1"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00"/>
      <c r="AC512" s="100"/>
      <c r="AD512" s="100"/>
      <c r="AE512" s="100"/>
      <c r="AF512" s="100"/>
      <c r="BI512" s="75"/>
      <c r="BJ512" s="75"/>
      <c r="BK512" s="75"/>
      <c r="BL512" s="75"/>
      <c r="BM512" s="75"/>
      <c r="BN512" s="75"/>
      <c r="BO512" s="75"/>
      <c r="BP512" s="75"/>
      <c r="BQ512" s="75"/>
      <c r="BR512" s="75"/>
      <c r="BS512" s="75"/>
      <c r="BT512" s="75"/>
      <c r="BU512" s="75"/>
      <c r="BV512" s="75"/>
      <c r="BW512" s="75"/>
      <c r="BX512" s="75"/>
      <c r="BY512" s="75"/>
      <c r="BZ512" s="76"/>
      <c r="CA512" s="76"/>
      <c r="CB512" s="76"/>
      <c r="CC512" s="76"/>
      <c r="CD512" s="76"/>
      <c r="CE512" s="76"/>
      <c r="CF512" s="76"/>
    </row>
    <row r="513" spans="9:84" s="74" customFormat="1" ht="12.75" hidden="1"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  <c r="AC513" s="100"/>
      <c r="AD513" s="100"/>
      <c r="AE513" s="100"/>
      <c r="AF513" s="100"/>
      <c r="BI513" s="75"/>
      <c r="BJ513" s="75"/>
      <c r="BK513" s="75"/>
      <c r="BL513" s="75"/>
      <c r="BM513" s="75"/>
      <c r="BN513" s="75"/>
      <c r="BO513" s="75"/>
      <c r="BP513" s="75"/>
      <c r="BQ513" s="75"/>
      <c r="BR513" s="75"/>
      <c r="BS513" s="75"/>
      <c r="BT513" s="75"/>
      <c r="BU513" s="75"/>
      <c r="BV513" s="75"/>
      <c r="BW513" s="75"/>
      <c r="BX513" s="75"/>
      <c r="BY513" s="75"/>
      <c r="BZ513" s="76"/>
      <c r="CA513" s="76"/>
      <c r="CB513" s="76"/>
      <c r="CC513" s="76"/>
      <c r="CD513" s="76"/>
      <c r="CE513" s="76"/>
      <c r="CF513" s="76"/>
    </row>
    <row r="514" spans="9:84" s="74" customFormat="1" ht="12.75" hidden="1"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  <c r="AC514" s="100"/>
      <c r="AD514" s="100"/>
      <c r="AE514" s="100"/>
      <c r="AF514" s="100"/>
      <c r="BI514" s="75"/>
      <c r="BJ514" s="75"/>
      <c r="BK514" s="75"/>
      <c r="BL514" s="75"/>
      <c r="BM514" s="75"/>
      <c r="BN514" s="75"/>
      <c r="BO514" s="75"/>
      <c r="BP514" s="75"/>
      <c r="BQ514" s="75"/>
      <c r="BR514" s="75"/>
      <c r="BS514" s="75"/>
      <c r="BT514" s="75"/>
      <c r="BU514" s="75"/>
      <c r="BV514" s="75"/>
      <c r="BW514" s="75"/>
      <c r="BX514" s="75"/>
      <c r="BY514" s="75"/>
      <c r="BZ514" s="76"/>
      <c r="CA514" s="76"/>
      <c r="CB514" s="76"/>
      <c r="CC514" s="76"/>
      <c r="CD514" s="76"/>
      <c r="CE514" s="76"/>
      <c r="CF514" s="76"/>
    </row>
    <row r="515" spans="9:84" s="74" customFormat="1" ht="12.75" hidden="1"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  <c r="AC515" s="100"/>
      <c r="AD515" s="100"/>
      <c r="AE515" s="100"/>
      <c r="AF515" s="100"/>
      <c r="BI515" s="75"/>
      <c r="BJ515" s="75"/>
      <c r="BK515" s="75"/>
      <c r="BL515" s="75"/>
      <c r="BM515" s="75"/>
      <c r="BN515" s="75"/>
      <c r="BO515" s="75"/>
      <c r="BP515" s="75"/>
      <c r="BQ515" s="75"/>
      <c r="BR515" s="75"/>
      <c r="BS515" s="75"/>
      <c r="BT515" s="75"/>
      <c r="BU515" s="75"/>
      <c r="BV515" s="75"/>
      <c r="BW515" s="75"/>
      <c r="BX515" s="75"/>
      <c r="BY515" s="75"/>
      <c r="BZ515" s="76"/>
      <c r="CA515" s="76"/>
      <c r="CB515" s="76"/>
      <c r="CC515" s="76"/>
      <c r="CD515" s="76"/>
      <c r="CE515" s="76"/>
      <c r="CF515" s="76"/>
    </row>
    <row r="516" spans="9:84" s="74" customFormat="1" ht="12.75" hidden="1"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  <c r="AC516" s="100"/>
      <c r="AD516" s="100"/>
      <c r="AE516" s="100"/>
      <c r="AF516" s="100"/>
      <c r="BI516" s="75"/>
      <c r="BJ516" s="75"/>
      <c r="BK516" s="75"/>
      <c r="BL516" s="75"/>
      <c r="BM516" s="75"/>
      <c r="BN516" s="75"/>
      <c r="BO516" s="75"/>
      <c r="BP516" s="75"/>
      <c r="BQ516" s="75"/>
      <c r="BR516" s="75"/>
      <c r="BS516" s="75"/>
      <c r="BT516" s="75"/>
      <c r="BU516" s="75"/>
      <c r="BV516" s="75"/>
      <c r="BW516" s="75"/>
      <c r="BX516" s="75"/>
      <c r="BY516" s="75"/>
      <c r="BZ516" s="76"/>
      <c r="CA516" s="76"/>
      <c r="CB516" s="76"/>
      <c r="CC516" s="76"/>
      <c r="CD516" s="76"/>
      <c r="CE516" s="76"/>
      <c r="CF516" s="76"/>
    </row>
    <row r="517" spans="9:84" s="74" customFormat="1" ht="12.75" hidden="1"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100"/>
      <c r="AB517" s="100"/>
      <c r="AC517" s="100"/>
      <c r="AD517" s="100"/>
      <c r="AE517" s="100"/>
      <c r="AF517" s="100"/>
      <c r="BI517" s="75"/>
      <c r="BJ517" s="75"/>
      <c r="BK517" s="75"/>
      <c r="BL517" s="75"/>
      <c r="BM517" s="75"/>
      <c r="BN517" s="75"/>
      <c r="BO517" s="75"/>
      <c r="BP517" s="75"/>
      <c r="BQ517" s="75"/>
      <c r="BR517" s="75"/>
      <c r="BS517" s="75"/>
      <c r="BT517" s="75"/>
      <c r="BU517" s="75"/>
      <c r="BV517" s="75"/>
      <c r="BW517" s="75"/>
      <c r="BX517" s="75"/>
      <c r="BY517" s="75"/>
      <c r="BZ517" s="76"/>
      <c r="CA517" s="76"/>
      <c r="CB517" s="76"/>
      <c r="CC517" s="76"/>
      <c r="CD517" s="76"/>
      <c r="CE517" s="76"/>
      <c r="CF517" s="76"/>
    </row>
    <row r="518" spans="9:84" s="74" customFormat="1" ht="12.75" hidden="1"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  <c r="AC518" s="100"/>
      <c r="AD518" s="100"/>
      <c r="AE518" s="100"/>
      <c r="AF518" s="100"/>
      <c r="BI518" s="75"/>
      <c r="BJ518" s="75"/>
      <c r="BK518" s="75"/>
      <c r="BL518" s="75"/>
      <c r="BM518" s="75"/>
      <c r="BN518" s="75"/>
      <c r="BO518" s="75"/>
      <c r="BP518" s="75"/>
      <c r="BQ518" s="75"/>
      <c r="BR518" s="75"/>
      <c r="BS518" s="75"/>
      <c r="BT518" s="75"/>
      <c r="BU518" s="75"/>
      <c r="BV518" s="75"/>
      <c r="BW518" s="75"/>
      <c r="BX518" s="75"/>
      <c r="BY518" s="75"/>
      <c r="BZ518" s="76"/>
      <c r="CA518" s="76"/>
      <c r="CB518" s="76"/>
      <c r="CC518" s="76"/>
      <c r="CD518" s="76"/>
      <c r="CE518" s="76"/>
      <c r="CF518" s="76"/>
    </row>
    <row r="519" spans="9:84" s="74" customFormat="1" ht="12.75" hidden="1"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00"/>
      <c r="AC519" s="100"/>
      <c r="AD519" s="100"/>
      <c r="AE519" s="100"/>
      <c r="AF519" s="100"/>
      <c r="BI519" s="75"/>
      <c r="BJ519" s="75"/>
      <c r="BK519" s="75"/>
      <c r="BL519" s="75"/>
      <c r="BM519" s="75"/>
      <c r="BN519" s="75"/>
      <c r="BO519" s="75"/>
      <c r="BP519" s="75"/>
      <c r="BQ519" s="75"/>
      <c r="BR519" s="75"/>
      <c r="BS519" s="75"/>
      <c r="BT519" s="75"/>
      <c r="BU519" s="75"/>
      <c r="BV519" s="75"/>
      <c r="BW519" s="75"/>
      <c r="BX519" s="75"/>
      <c r="BY519" s="75"/>
      <c r="BZ519" s="76"/>
      <c r="CA519" s="76"/>
      <c r="CB519" s="76"/>
      <c r="CC519" s="76"/>
      <c r="CD519" s="76"/>
      <c r="CE519" s="76"/>
      <c r="CF519" s="76"/>
    </row>
    <row r="520" spans="9:84" s="74" customFormat="1" ht="12.75" hidden="1"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  <c r="AA520" s="100"/>
      <c r="AB520" s="100"/>
      <c r="AC520" s="100"/>
      <c r="AD520" s="100"/>
      <c r="AE520" s="100"/>
      <c r="AF520" s="100"/>
      <c r="BI520" s="75"/>
      <c r="BJ520" s="75"/>
      <c r="BK520" s="75"/>
      <c r="BL520" s="75"/>
      <c r="BM520" s="75"/>
      <c r="BN520" s="75"/>
      <c r="BO520" s="75"/>
      <c r="BP520" s="75"/>
      <c r="BQ520" s="75"/>
      <c r="BR520" s="75"/>
      <c r="BS520" s="75"/>
      <c r="BT520" s="75"/>
      <c r="BU520" s="75"/>
      <c r="BV520" s="75"/>
      <c r="BW520" s="75"/>
      <c r="BX520" s="75"/>
      <c r="BY520" s="75"/>
      <c r="BZ520" s="76"/>
      <c r="CA520" s="76"/>
      <c r="CB520" s="76"/>
      <c r="CC520" s="76"/>
      <c r="CD520" s="76"/>
      <c r="CE520" s="76"/>
      <c r="CF520" s="76"/>
    </row>
    <row r="521" spans="9:84" s="74" customFormat="1" ht="12.75" hidden="1"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  <c r="AC521" s="100"/>
      <c r="AD521" s="100"/>
      <c r="AE521" s="100"/>
      <c r="AF521" s="100"/>
      <c r="BI521" s="75"/>
      <c r="BJ521" s="75"/>
      <c r="BK521" s="75"/>
      <c r="BL521" s="75"/>
      <c r="BM521" s="75"/>
      <c r="BN521" s="75"/>
      <c r="BO521" s="75"/>
      <c r="BP521" s="75"/>
      <c r="BQ521" s="75"/>
      <c r="BR521" s="75"/>
      <c r="BS521" s="75"/>
      <c r="BT521" s="75"/>
      <c r="BU521" s="75"/>
      <c r="BV521" s="75"/>
      <c r="BW521" s="75"/>
      <c r="BX521" s="75"/>
      <c r="BY521" s="75"/>
      <c r="BZ521" s="76"/>
      <c r="CA521" s="76"/>
      <c r="CB521" s="76"/>
      <c r="CC521" s="76"/>
      <c r="CD521" s="76"/>
      <c r="CE521" s="76"/>
      <c r="CF521" s="76"/>
    </row>
    <row r="522" spans="9:84" s="74" customFormat="1" ht="12.75" hidden="1"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00"/>
      <c r="AC522" s="100"/>
      <c r="AD522" s="100"/>
      <c r="AE522" s="100"/>
      <c r="AF522" s="100"/>
      <c r="BI522" s="75"/>
      <c r="BJ522" s="75"/>
      <c r="BK522" s="75"/>
      <c r="BL522" s="75"/>
      <c r="BM522" s="75"/>
      <c r="BN522" s="75"/>
      <c r="BO522" s="75"/>
      <c r="BP522" s="75"/>
      <c r="BQ522" s="75"/>
      <c r="BR522" s="75"/>
      <c r="BS522" s="75"/>
      <c r="BT522" s="75"/>
      <c r="BU522" s="75"/>
      <c r="BV522" s="75"/>
      <c r="BW522" s="75"/>
      <c r="BX522" s="75"/>
      <c r="BY522" s="75"/>
      <c r="BZ522" s="76"/>
      <c r="CA522" s="76"/>
      <c r="CB522" s="76"/>
      <c r="CC522" s="76"/>
      <c r="CD522" s="76"/>
      <c r="CE522" s="76"/>
      <c r="CF522" s="76"/>
    </row>
    <row r="523" spans="9:84" s="74" customFormat="1" ht="12.75" hidden="1"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  <c r="AC523" s="100"/>
      <c r="AD523" s="100"/>
      <c r="AE523" s="100"/>
      <c r="AF523" s="100"/>
      <c r="BI523" s="75"/>
      <c r="BJ523" s="75"/>
      <c r="BK523" s="75"/>
      <c r="BL523" s="75"/>
      <c r="BM523" s="75"/>
      <c r="BN523" s="75"/>
      <c r="BO523" s="75"/>
      <c r="BP523" s="75"/>
      <c r="BQ523" s="75"/>
      <c r="BR523" s="75"/>
      <c r="BS523" s="75"/>
      <c r="BT523" s="75"/>
      <c r="BU523" s="75"/>
      <c r="BV523" s="75"/>
      <c r="BW523" s="75"/>
      <c r="BX523" s="75"/>
      <c r="BY523" s="75"/>
      <c r="BZ523" s="76"/>
      <c r="CA523" s="76"/>
      <c r="CB523" s="76"/>
      <c r="CC523" s="76"/>
      <c r="CD523" s="76"/>
      <c r="CE523" s="76"/>
      <c r="CF523" s="76"/>
    </row>
    <row r="524" spans="9:84" s="74" customFormat="1" ht="12.75" hidden="1"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0"/>
      <c r="AB524" s="100"/>
      <c r="AC524" s="100"/>
      <c r="AD524" s="100"/>
      <c r="AE524" s="100"/>
      <c r="AF524" s="100"/>
      <c r="BI524" s="75"/>
      <c r="BJ524" s="75"/>
      <c r="BK524" s="75"/>
      <c r="BL524" s="75"/>
      <c r="BM524" s="75"/>
      <c r="BN524" s="75"/>
      <c r="BO524" s="75"/>
      <c r="BP524" s="75"/>
      <c r="BQ524" s="75"/>
      <c r="BR524" s="75"/>
      <c r="BS524" s="75"/>
      <c r="BT524" s="75"/>
      <c r="BU524" s="75"/>
      <c r="BV524" s="75"/>
      <c r="BW524" s="75"/>
      <c r="BX524" s="75"/>
      <c r="BY524" s="75"/>
      <c r="BZ524" s="76"/>
      <c r="CA524" s="76"/>
      <c r="CB524" s="76"/>
      <c r="CC524" s="76"/>
      <c r="CD524" s="76"/>
      <c r="CE524" s="76"/>
      <c r="CF524" s="76"/>
    </row>
    <row r="525" spans="9:84" s="74" customFormat="1" ht="12.75" hidden="1"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00"/>
      <c r="AC525" s="100"/>
      <c r="AD525" s="100"/>
      <c r="AE525" s="100"/>
      <c r="AF525" s="100"/>
      <c r="BI525" s="75"/>
      <c r="BJ525" s="75"/>
      <c r="BK525" s="75"/>
      <c r="BL525" s="75"/>
      <c r="BM525" s="75"/>
      <c r="BN525" s="75"/>
      <c r="BO525" s="75"/>
      <c r="BP525" s="75"/>
      <c r="BQ525" s="75"/>
      <c r="BR525" s="75"/>
      <c r="BS525" s="75"/>
      <c r="BT525" s="75"/>
      <c r="BU525" s="75"/>
      <c r="BV525" s="75"/>
      <c r="BW525" s="75"/>
      <c r="BX525" s="75"/>
      <c r="BY525" s="75"/>
      <c r="BZ525" s="76"/>
      <c r="CA525" s="76"/>
      <c r="CB525" s="76"/>
      <c r="CC525" s="76"/>
      <c r="CD525" s="76"/>
      <c r="CE525" s="76"/>
      <c r="CF525" s="76"/>
    </row>
    <row r="526" spans="9:84" s="74" customFormat="1" ht="12.75" hidden="1"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  <c r="AC526" s="100"/>
      <c r="AD526" s="100"/>
      <c r="AE526" s="100"/>
      <c r="AF526" s="100"/>
      <c r="BI526" s="75"/>
      <c r="BJ526" s="75"/>
      <c r="BK526" s="75"/>
      <c r="BL526" s="75"/>
      <c r="BM526" s="75"/>
      <c r="BN526" s="75"/>
      <c r="BO526" s="75"/>
      <c r="BP526" s="75"/>
      <c r="BQ526" s="75"/>
      <c r="BR526" s="75"/>
      <c r="BS526" s="75"/>
      <c r="BT526" s="75"/>
      <c r="BU526" s="75"/>
      <c r="BV526" s="75"/>
      <c r="BW526" s="75"/>
      <c r="BX526" s="75"/>
      <c r="BY526" s="75"/>
      <c r="BZ526" s="76"/>
      <c r="CA526" s="76"/>
      <c r="CB526" s="76"/>
      <c r="CC526" s="76"/>
      <c r="CD526" s="76"/>
      <c r="CE526" s="76"/>
      <c r="CF526" s="76"/>
    </row>
    <row r="527" spans="9:84" s="74" customFormat="1" ht="12.75" hidden="1"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  <c r="AC527" s="100"/>
      <c r="AD527" s="100"/>
      <c r="AE527" s="100"/>
      <c r="AF527" s="100"/>
      <c r="BI527" s="75"/>
      <c r="BJ527" s="75"/>
      <c r="BK527" s="75"/>
      <c r="BL527" s="75"/>
      <c r="BM527" s="75"/>
      <c r="BN527" s="75"/>
      <c r="BO527" s="75"/>
      <c r="BP527" s="75"/>
      <c r="BQ527" s="75"/>
      <c r="BR527" s="75"/>
      <c r="BS527" s="75"/>
      <c r="BT527" s="75"/>
      <c r="BU527" s="75"/>
      <c r="BV527" s="75"/>
      <c r="BW527" s="75"/>
      <c r="BX527" s="75"/>
      <c r="BY527" s="75"/>
      <c r="BZ527" s="76"/>
      <c r="CA527" s="76"/>
      <c r="CB527" s="76"/>
      <c r="CC527" s="76"/>
      <c r="CD527" s="76"/>
      <c r="CE527" s="76"/>
      <c r="CF527" s="76"/>
    </row>
    <row r="528" spans="9:84" s="74" customFormat="1" ht="12.75" hidden="1"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  <c r="AC528" s="100"/>
      <c r="AD528" s="100"/>
      <c r="AE528" s="100"/>
      <c r="AF528" s="100"/>
      <c r="BI528" s="75"/>
      <c r="BJ528" s="75"/>
      <c r="BK528" s="75"/>
      <c r="BL528" s="75"/>
      <c r="BM528" s="75"/>
      <c r="BN528" s="75"/>
      <c r="BO528" s="75"/>
      <c r="BP528" s="75"/>
      <c r="BQ528" s="75"/>
      <c r="BR528" s="75"/>
      <c r="BS528" s="75"/>
      <c r="BT528" s="75"/>
      <c r="BU528" s="75"/>
      <c r="BV528" s="75"/>
      <c r="BW528" s="75"/>
      <c r="BX528" s="75"/>
      <c r="BY528" s="75"/>
      <c r="BZ528" s="76"/>
      <c r="CA528" s="76"/>
      <c r="CB528" s="76"/>
      <c r="CC528" s="76"/>
      <c r="CD528" s="76"/>
      <c r="CE528" s="76"/>
      <c r="CF528" s="76"/>
    </row>
    <row r="529" spans="9:84" s="74" customFormat="1" ht="12.75" hidden="1"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  <c r="AB529" s="100"/>
      <c r="AC529" s="100"/>
      <c r="AD529" s="100"/>
      <c r="AE529" s="100"/>
      <c r="AF529" s="100"/>
      <c r="BI529" s="75"/>
      <c r="BJ529" s="75"/>
      <c r="BK529" s="75"/>
      <c r="BL529" s="75"/>
      <c r="BM529" s="75"/>
      <c r="BN529" s="75"/>
      <c r="BO529" s="75"/>
      <c r="BP529" s="75"/>
      <c r="BQ529" s="75"/>
      <c r="BR529" s="75"/>
      <c r="BS529" s="75"/>
      <c r="BT529" s="75"/>
      <c r="BU529" s="75"/>
      <c r="BV529" s="75"/>
      <c r="BW529" s="75"/>
      <c r="BX529" s="75"/>
      <c r="BY529" s="75"/>
      <c r="BZ529" s="76"/>
      <c r="CA529" s="76"/>
      <c r="CB529" s="76"/>
      <c r="CC529" s="76"/>
      <c r="CD529" s="76"/>
      <c r="CE529" s="76"/>
      <c r="CF529" s="76"/>
    </row>
    <row r="530" spans="9:84" s="74" customFormat="1" ht="12.75" hidden="1"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  <c r="AC530" s="100"/>
      <c r="AD530" s="100"/>
      <c r="AE530" s="100"/>
      <c r="AF530" s="100"/>
      <c r="BI530" s="75"/>
      <c r="BJ530" s="75"/>
      <c r="BK530" s="75"/>
      <c r="BL530" s="75"/>
      <c r="BM530" s="75"/>
      <c r="BN530" s="75"/>
      <c r="BO530" s="75"/>
      <c r="BP530" s="75"/>
      <c r="BQ530" s="75"/>
      <c r="BR530" s="75"/>
      <c r="BS530" s="75"/>
      <c r="BT530" s="75"/>
      <c r="BU530" s="75"/>
      <c r="BV530" s="75"/>
      <c r="BW530" s="75"/>
      <c r="BX530" s="75"/>
      <c r="BY530" s="75"/>
      <c r="BZ530" s="76"/>
      <c r="CA530" s="76"/>
      <c r="CB530" s="76"/>
      <c r="CC530" s="76"/>
      <c r="CD530" s="76"/>
      <c r="CE530" s="76"/>
      <c r="CF530" s="76"/>
    </row>
    <row r="531" spans="9:84" s="74" customFormat="1" ht="12.75" hidden="1"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  <c r="AA531" s="100"/>
      <c r="AB531" s="100"/>
      <c r="AC531" s="100"/>
      <c r="AD531" s="100"/>
      <c r="AE531" s="100"/>
      <c r="AF531" s="100"/>
      <c r="BI531" s="75"/>
      <c r="BJ531" s="75"/>
      <c r="BK531" s="75"/>
      <c r="BL531" s="75"/>
      <c r="BM531" s="75"/>
      <c r="BN531" s="75"/>
      <c r="BO531" s="75"/>
      <c r="BP531" s="75"/>
      <c r="BQ531" s="75"/>
      <c r="BR531" s="75"/>
      <c r="BS531" s="75"/>
      <c r="BT531" s="75"/>
      <c r="BU531" s="75"/>
      <c r="BV531" s="75"/>
      <c r="BW531" s="75"/>
      <c r="BX531" s="75"/>
      <c r="BY531" s="75"/>
      <c r="BZ531" s="76"/>
      <c r="CA531" s="76"/>
      <c r="CB531" s="76"/>
      <c r="CC531" s="76"/>
      <c r="CD531" s="76"/>
      <c r="CE531" s="76"/>
      <c r="CF531" s="76"/>
    </row>
    <row r="532" spans="9:84" s="74" customFormat="1" ht="12.75" hidden="1"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  <c r="AC532" s="100"/>
      <c r="AD532" s="100"/>
      <c r="AE532" s="100"/>
      <c r="AF532" s="100"/>
      <c r="BI532" s="75"/>
      <c r="BJ532" s="75"/>
      <c r="BK532" s="75"/>
      <c r="BL532" s="75"/>
      <c r="BM532" s="75"/>
      <c r="BN532" s="75"/>
      <c r="BO532" s="75"/>
      <c r="BP532" s="75"/>
      <c r="BQ532" s="75"/>
      <c r="BR532" s="75"/>
      <c r="BS532" s="75"/>
      <c r="BT532" s="75"/>
      <c r="BU532" s="75"/>
      <c r="BV532" s="75"/>
      <c r="BW532" s="75"/>
      <c r="BX532" s="75"/>
      <c r="BY532" s="75"/>
      <c r="BZ532" s="76"/>
      <c r="CA532" s="76"/>
      <c r="CB532" s="76"/>
      <c r="CC532" s="76"/>
      <c r="CD532" s="76"/>
      <c r="CE532" s="76"/>
      <c r="CF532" s="76"/>
    </row>
    <row r="533" spans="9:84" s="74" customFormat="1" ht="12.75" hidden="1"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  <c r="AC533" s="100"/>
      <c r="AD533" s="100"/>
      <c r="AE533" s="100"/>
      <c r="AF533" s="100"/>
      <c r="BI533" s="75"/>
      <c r="BJ533" s="75"/>
      <c r="BK533" s="75"/>
      <c r="BL533" s="75"/>
      <c r="BM533" s="75"/>
      <c r="BN533" s="75"/>
      <c r="BO533" s="75"/>
      <c r="BP533" s="75"/>
      <c r="BQ533" s="75"/>
      <c r="BR533" s="75"/>
      <c r="BS533" s="75"/>
      <c r="BT533" s="75"/>
      <c r="BU533" s="75"/>
      <c r="BV533" s="75"/>
      <c r="BW533" s="75"/>
      <c r="BX533" s="75"/>
      <c r="BY533" s="75"/>
      <c r="BZ533" s="76"/>
      <c r="CA533" s="76"/>
      <c r="CB533" s="76"/>
      <c r="CC533" s="76"/>
      <c r="CD533" s="76"/>
      <c r="CE533" s="76"/>
      <c r="CF533" s="76"/>
    </row>
    <row r="534" spans="9:84" s="74" customFormat="1" ht="12.75" hidden="1"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0"/>
      <c r="AC534" s="100"/>
      <c r="AD534" s="100"/>
      <c r="AE534" s="100"/>
      <c r="AF534" s="100"/>
      <c r="BI534" s="75"/>
      <c r="BJ534" s="75"/>
      <c r="BK534" s="75"/>
      <c r="BL534" s="75"/>
      <c r="BM534" s="75"/>
      <c r="BN534" s="75"/>
      <c r="BO534" s="75"/>
      <c r="BP534" s="75"/>
      <c r="BQ534" s="75"/>
      <c r="BR534" s="75"/>
      <c r="BS534" s="75"/>
      <c r="BT534" s="75"/>
      <c r="BU534" s="75"/>
      <c r="BV534" s="75"/>
      <c r="BW534" s="75"/>
      <c r="BX534" s="75"/>
      <c r="BY534" s="75"/>
      <c r="BZ534" s="76"/>
      <c r="CA534" s="76"/>
      <c r="CB534" s="76"/>
      <c r="CC534" s="76"/>
      <c r="CD534" s="76"/>
      <c r="CE534" s="76"/>
      <c r="CF534" s="76"/>
    </row>
    <row r="535" spans="9:84" s="74" customFormat="1" ht="12.75" hidden="1"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100"/>
      <c r="AC535" s="100"/>
      <c r="AD535" s="100"/>
      <c r="AE535" s="100"/>
      <c r="AF535" s="100"/>
      <c r="BI535" s="75"/>
      <c r="BJ535" s="75"/>
      <c r="BK535" s="75"/>
      <c r="BL535" s="75"/>
      <c r="BM535" s="75"/>
      <c r="BN535" s="75"/>
      <c r="BO535" s="75"/>
      <c r="BP535" s="75"/>
      <c r="BQ535" s="75"/>
      <c r="BR535" s="75"/>
      <c r="BS535" s="75"/>
      <c r="BT535" s="75"/>
      <c r="BU535" s="75"/>
      <c r="BV535" s="75"/>
      <c r="BW535" s="75"/>
      <c r="BX535" s="75"/>
      <c r="BY535" s="75"/>
      <c r="BZ535" s="76"/>
      <c r="CA535" s="76"/>
      <c r="CB535" s="76"/>
      <c r="CC535" s="76"/>
      <c r="CD535" s="76"/>
      <c r="CE535" s="76"/>
      <c r="CF535" s="76"/>
    </row>
    <row r="536" spans="9:84" s="74" customFormat="1" ht="12.75" hidden="1"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100"/>
      <c r="AC536" s="100"/>
      <c r="AD536" s="100"/>
      <c r="AE536" s="100"/>
      <c r="AF536" s="100"/>
      <c r="BI536" s="75"/>
      <c r="BJ536" s="75"/>
      <c r="BK536" s="75"/>
      <c r="BL536" s="75"/>
      <c r="BM536" s="75"/>
      <c r="BN536" s="75"/>
      <c r="BO536" s="75"/>
      <c r="BP536" s="75"/>
      <c r="BQ536" s="75"/>
      <c r="BR536" s="75"/>
      <c r="BS536" s="75"/>
      <c r="BT536" s="75"/>
      <c r="BU536" s="75"/>
      <c r="BV536" s="75"/>
      <c r="BW536" s="75"/>
      <c r="BX536" s="75"/>
      <c r="BY536" s="75"/>
      <c r="BZ536" s="76"/>
      <c r="CA536" s="76"/>
      <c r="CB536" s="76"/>
      <c r="CC536" s="76"/>
      <c r="CD536" s="76"/>
      <c r="CE536" s="76"/>
      <c r="CF536" s="76"/>
    </row>
    <row r="537" spans="9:84" s="74" customFormat="1" ht="12.75" hidden="1"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  <c r="AC537" s="100"/>
      <c r="AD537" s="100"/>
      <c r="AE537" s="100"/>
      <c r="AF537" s="100"/>
      <c r="BI537" s="75"/>
      <c r="BJ537" s="75"/>
      <c r="BK537" s="75"/>
      <c r="BL537" s="75"/>
      <c r="BM537" s="75"/>
      <c r="BN537" s="75"/>
      <c r="BO537" s="75"/>
      <c r="BP537" s="75"/>
      <c r="BQ537" s="75"/>
      <c r="BR537" s="75"/>
      <c r="BS537" s="75"/>
      <c r="BT537" s="75"/>
      <c r="BU537" s="75"/>
      <c r="BV537" s="75"/>
      <c r="BW537" s="75"/>
      <c r="BX537" s="75"/>
      <c r="BY537" s="75"/>
      <c r="BZ537" s="76"/>
      <c r="CA537" s="76"/>
      <c r="CB537" s="76"/>
      <c r="CC537" s="76"/>
      <c r="CD537" s="76"/>
      <c r="CE537" s="76"/>
      <c r="CF537" s="76"/>
    </row>
    <row r="538" spans="9:84" s="74" customFormat="1" ht="12.75" hidden="1"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  <c r="AC538" s="100"/>
      <c r="AD538" s="100"/>
      <c r="AE538" s="100"/>
      <c r="AF538" s="100"/>
      <c r="BI538" s="75"/>
      <c r="BJ538" s="75"/>
      <c r="BK538" s="75"/>
      <c r="BL538" s="75"/>
      <c r="BM538" s="75"/>
      <c r="BN538" s="75"/>
      <c r="BO538" s="75"/>
      <c r="BP538" s="75"/>
      <c r="BQ538" s="75"/>
      <c r="BR538" s="75"/>
      <c r="BS538" s="75"/>
      <c r="BT538" s="75"/>
      <c r="BU538" s="75"/>
      <c r="BV538" s="75"/>
      <c r="BW538" s="75"/>
      <c r="BX538" s="75"/>
      <c r="BY538" s="75"/>
      <c r="BZ538" s="76"/>
      <c r="CA538" s="76"/>
      <c r="CB538" s="76"/>
      <c r="CC538" s="76"/>
      <c r="CD538" s="76"/>
      <c r="CE538" s="76"/>
      <c r="CF538" s="76"/>
    </row>
    <row r="539" spans="9:84" s="74" customFormat="1" ht="12.75" hidden="1"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  <c r="AC539" s="100"/>
      <c r="AD539" s="100"/>
      <c r="AE539" s="100"/>
      <c r="AF539" s="100"/>
      <c r="BI539" s="75"/>
      <c r="BJ539" s="75"/>
      <c r="BK539" s="75"/>
      <c r="BL539" s="75"/>
      <c r="BM539" s="75"/>
      <c r="BN539" s="75"/>
      <c r="BO539" s="75"/>
      <c r="BP539" s="75"/>
      <c r="BQ539" s="75"/>
      <c r="BR539" s="75"/>
      <c r="BS539" s="75"/>
      <c r="BT539" s="75"/>
      <c r="BU539" s="75"/>
      <c r="BV539" s="75"/>
      <c r="BW539" s="75"/>
      <c r="BX539" s="75"/>
      <c r="BY539" s="75"/>
      <c r="BZ539" s="76"/>
      <c r="CA539" s="76"/>
      <c r="CB539" s="76"/>
      <c r="CC539" s="76"/>
      <c r="CD539" s="76"/>
      <c r="CE539" s="76"/>
      <c r="CF539" s="76"/>
    </row>
    <row r="540" spans="9:84" s="74" customFormat="1" ht="12.75" hidden="1"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  <c r="AB540" s="100"/>
      <c r="AC540" s="100"/>
      <c r="AD540" s="100"/>
      <c r="AE540" s="100"/>
      <c r="AF540" s="100"/>
      <c r="BI540" s="75"/>
      <c r="BJ540" s="75"/>
      <c r="BK540" s="75"/>
      <c r="BL540" s="75"/>
      <c r="BM540" s="75"/>
      <c r="BN540" s="75"/>
      <c r="BO540" s="75"/>
      <c r="BP540" s="75"/>
      <c r="BQ540" s="75"/>
      <c r="BR540" s="75"/>
      <c r="BS540" s="75"/>
      <c r="BT540" s="75"/>
      <c r="BU540" s="75"/>
      <c r="BV540" s="75"/>
      <c r="BW540" s="75"/>
      <c r="BX540" s="75"/>
      <c r="BY540" s="75"/>
      <c r="BZ540" s="76"/>
      <c r="CA540" s="76"/>
      <c r="CB540" s="76"/>
      <c r="CC540" s="76"/>
      <c r="CD540" s="76"/>
      <c r="CE540" s="76"/>
      <c r="CF540" s="76"/>
    </row>
    <row r="541" spans="9:84" s="74" customFormat="1" ht="12.75" hidden="1"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100"/>
      <c r="AB541" s="100"/>
      <c r="AC541" s="100"/>
      <c r="AD541" s="100"/>
      <c r="AE541" s="100"/>
      <c r="AF541" s="100"/>
      <c r="BI541" s="75"/>
      <c r="BJ541" s="75"/>
      <c r="BK541" s="75"/>
      <c r="BL541" s="75"/>
      <c r="BM541" s="75"/>
      <c r="BN541" s="75"/>
      <c r="BO541" s="75"/>
      <c r="BP541" s="75"/>
      <c r="BQ541" s="75"/>
      <c r="BR541" s="75"/>
      <c r="BS541" s="75"/>
      <c r="BT541" s="75"/>
      <c r="BU541" s="75"/>
      <c r="BV541" s="75"/>
      <c r="BW541" s="75"/>
      <c r="BX541" s="75"/>
      <c r="BY541" s="75"/>
      <c r="BZ541" s="76"/>
      <c r="CA541" s="76"/>
      <c r="CB541" s="76"/>
      <c r="CC541" s="76"/>
      <c r="CD541" s="76"/>
      <c r="CE541" s="76"/>
      <c r="CF541" s="76"/>
    </row>
    <row r="542" spans="9:84" s="74" customFormat="1" ht="12.75" hidden="1"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  <c r="AC542" s="100"/>
      <c r="AD542" s="100"/>
      <c r="AE542" s="100"/>
      <c r="AF542" s="100"/>
      <c r="BI542" s="75"/>
      <c r="BJ542" s="75"/>
      <c r="BK542" s="75"/>
      <c r="BL542" s="75"/>
      <c r="BM542" s="75"/>
      <c r="BN542" s="75"/>
      <c r="BO542" s="75"/>
      <c r="BP542" s="75"/>
      <c r="BQ542" s="75"/>
      <c r="BR542" s="75"/>
      <c r="BS542" s="75"/>
      <c r="BT542" s="75"/>
      <c r="BU542" s="75"/>
      <c r="BV542" s="75"/>
      <c r="BW542" s="75"/>
      <c r="BX542" s="75"/>
      <c r="BY542" s="75"/>
      <c r="BZ542" s="76"/>
      <c r="CA542" s="76"/>
      <c r="CB542" s="76"/>
      <c r="CC542" s="76"/>
      <c r="CD542" s="76"/>
      <c r="CE542" s="76"/>
      <c r="CF542" s="76"/>
    </row>
    <row r="543" spans="9:84" s="74" customFormat="1" ht="12.75" hidden="1"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  <c r="AC543" s="100"/>
      <c r="AD543" s="100"/>
      <c r="AE543" s="100"/>
      <c r="AF543" s="100"/>
      <c r="BI543" s="75"/>
      <c r="BJ543" s="75"/>
      <c r="BK543" s="75"/>
      <c r="BL543" s="75"/>
      <c r="BM543" s="75"/>
      <c r="BN543" s="75"/>
      <c r="BO543" s="75"/>
      <c r="BP543" s="75"/>
      <c r="BQ543" s="75"/>
      <c r="BR543" s="75"/>
      <c r="BS543" s="75"/>
      <c r="BT543" s="75"/>
      <c r="BU543" s="75"/>
      <c r="BV543" s="75"/>
      <c r="BW543" s="75"/>
      <c r="BX543" s="75"/>
      <c r="BY543" s="75"/>
      <c r="BZ543" s="76"/>
      <c r="CA543" s="76"/>
      <c r="CB543" s="76"/>
      <c r="CC543" s="76"/>
      <c r="CD543" s="76"/>
      <c r="CE543" s="76"/>
      <c r="CF543" s="76"/>
    </row>
    <row r="544" spans="9:84" s="74" customFormat="1" ht="12.75" hidden="1"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  <c r="AC544" s="100"/>
      <c r="AD544" s="100"/>
      <c r="AE544" s="100"/>
      <c r="AF544" s="100"/>
      <c r="BI544" s="75"/>
      <c r="BJ544" s="75"/>
      <c r="BK544" s="75"/>
      <c r="BL544" s="75"/>
      <c r="BM544" s="75"/>
      <c r="BN544" s="75"/>
      <c r="BO544" s="75"/>
      <c r="BP544" s="75"/>
      <c r="BQ544" s="75"/>
      <c r="BR544" s="75"/>
      <c r="BS544" s="75"/>
      <c r="BT544" s="75"/>
      <c r="BU544" s="75"/>
      <c r="BV544" s="75"/>
      <c r="BW544" s="75"/>
      <c r="BX544" s="75"/>
      <c r="BY544" s="75"/>
      <c r="BZ544" s="76"/>
      <c r="CA544" s="76"/>
      <c r="CB544" s="76"/>
      <c r="CC544" s="76"/>
      <c r="CD544" s="76"/>
      <c r="CE544" s="76"/>
      <c r="CF544" s="76"/>
    </row>
    <row r="545" spans="9:84" s="74" customFormat="1" ht="12.75" hidden="1"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  <c r="AC545" s="100"/>
      <c r="AD545" s="100"/>
      <c r="AE545" s="100"/>
      <c r="AF545" s="100"/>
      <c r="BI545" s="75"/>
      <c r="BJ545" s="75"/>
      <c r="BK545" s="75"/>
      <c r="BL545" s="75"/>
      <c r="BM545" s="75"/>
      <c r="BN545" s="75"/>
      <c r="BO545" s="75"/>
      <c r="BP545" s="75"/>
      <c r="BQ545" s="75"/>
      <c r="BR545" s="75"/>
      <c r="BS545" s="75"/>
      <c r="BT545" s="75"/>
      <c r="BU545" s="75"/>
      <c r="BV545" s="75"/>
      <c r="BW545" s="75"/>
      <c r="BX545" s="75"/>
      <c r="BY545" s="75"/>
      <c r="BZ545" s="76"/>
      <c r="CA545" s="76"/>
      <c r="CB545" s="76"/>
      <c r="CC545" s="76"/>
      <c r="CD545" s="76"/>
      <c r="CE545" s="76"/>
      <c r="CF545" s="76"/>
    </row>
    <row r="546" spans="9:84" s="74" customFormat="1" ht="12.75" hidden="1"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  <c r="AC546" s="100"/>
      <c r="AD546" s="100"/>
      <c r="AE546" s="100"/>
      <c r="AF546" s="100"/>
      <c r="BI546" s="75"/>
      <c r="BJ546" s="75"/>
      <c r="BK546" s="75"/>
      <c r="BL546" s="75"/>
      <c r="BM546" s="75"/>
      <c r="BN546" s="75"/>
      <c r="BO546" s="75"/>
      <c r="BP546" s="75"/>
      <c r="BQ546" s="75"/>
      <c r="BR546" s="75"/>
      <c r="BS546" s="75"/>
      <c r="BT546" s="75"/>
      <c r="BU546" s="75"/>
      <c r="BV546" s="75"/>
      <c r="BW546" s="75"/>
      <c r="BX546" s="75"/>
      <c r="BY546" s="75"/>
      <c r="BZ546" s="76"/>
      <c r="CA546" s="76"/>
      <c r="CB546" s="76"/>
      <c r="CC546" s="76"/>
      <c r="CD546" s="76"/>
      <c r="CE546" s="76"/>
      <c r="CF546" s="76"/>
    </row>
    <row r="547" spans="9:84" s="74" customFormat="1" ht="12.75" hidden="1"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  <c r="AC547" s="100"/>
      <c r="AD547" s="100"/>
      <c r="AE547" s="100"/>
      <c r="AF547" s="100"/>
      <c r="BI547" s="75"/>
      <c r="BJ547" s="75"/>
      <c r="BK547" s="75"/>
      <c r="BL547" s="75"/>
      <c r="BM547" s="75"/>
      <c r="BN547" s="75"/>
      <c r="BO547" s="75"/>
      <c r="BP547" s="75"/>
      <c r="BQ547" s="75"/>
      <c r="BR547" s="75"/>
      <c r="BS547" s="75"/>
      <c r="BT547" s="75"/>
      <c r="BU547" s="75"/>
      <c r="BV547" s="75"/>
      <c r="BW547" s="75"/>
      <c r="BX547" s="75"/>
      <c r="BY547" s="75"/>
      <c r="BZ547" s="76"/>
      <c r="CA547" s="76"/>
      <c r="CB547" s="76"/>
      <c r="CC547" s="76"/>
      <c r="CD547" s="76"/>
      <c r="CE547" s="76"/>
      <c r="CF547" s="76"/>
    </row>
    <row r="548" spans="9:84" s="74" customFormat="1" ht="12.75" hidden="1"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  <c r="AA548" s="100"/>
      <c r="AB548" s="100"/>
      <c r="AC548" s="100"/>
      <c r="AD548" s="100"/>
      <c r="AE548" s="100"/>
      <c r="AF548" s="100"/>
      <c r="BI548" s="75"/>
      <c r="BJ548" s="75"/>
      <c r="BK548" s="75"/>
      <c r="BL548" s="75"/>
      <c r="BM548" s="75"/>
      <c r="BN548" s="75"/>
      <c r="BO548" s="75"/>
      <c r="BP548" s="75"/>
      <c r="BQ548" s="75"/>
      <c r="BR548" s="75"/>
      <c r="BS548" s="75"/>
      <c r="BT548" s="75"/>
      <c r="BU548" s="75"/>
      <c r="BV548" s="75"/>
      <c r="BW548" s="75"/>
      <c r="BX548" s="75"/>
      <c r="BY548" s="75"/>
      <c r="BZ548" s="76"/>
      <c r="CA548" s="76"/>
      <c r="CB548" s="76"/>
      <c r="CC548" s="76"/>
      <c r="CD548" s="76"/>
      <c r="CE548" s="76"/>
      <c r="CF548" s="76"/>
    </row>
    <row r="549" spans="9:84" s="74" customFormat="1" ht="12.75" hidden="1"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  <c r="AC549" s="100"/>
      <c r="AD549" s="100"/>
      <c r="AE549" s="100"/>
      <c r="AF549" s="100"/>
      <c r="BI549" s="75"/>
      <c r="BJ549" s="75"/>
      <c r="BK549" s="75"/>
      <c r="BL549" s="75"/>
      <c r="BM549" s="75"/>
      <c r="BN549" s="75"/>
      <c r="BO549" s="75"/>
      <c r="BP549" s="75"/>
      <c r="BQ549" s="75"/>
      <c r="BR549" s="75"/>
      <c r="BS549" s="75"/>
      <c r="BT549" s="75"/>
      <c r="BU549" s="75"/>
      <c r="BV549" s="75"/>
      <c r="BW549" s="75"/>
      <c r="BX549" s="75"/>
      <c r="BY549" s="75"/>
      <c r="BZ549" s="76"/>
      <c r="CA549" s="76"/>
      <c r="CB549" s="76"/>
      <c r="CC549" s="76"/>
      <c r="CD549" s="76"/>
      <c r="CE549" s="76"/>
      <c r="CF549" s="76"/>
    </row>
    <row r="550" spans="9:84" s="74" customFormat="1" ht="12.75" hidden="1"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  <c r="AC550" s="100"/>
      <c r="AD550" s="100"/>
      <c r="AE550" s="100"/>
      <c r="AF550" s="100"/>
      <c r="BI550" s="75"/>
      <c r="BJ550" s="75"/>
      <c r="BK550" s="75"/>
      <c r="BL550" s="75"/>
      <c r="BM550" s="75"/>
      <c r="BN550" s="75"/>
      <c r="BO550" s="75"/>
      <c r="BP550" s="75"/>
      <c r="BQ550" s="75"/>
      <c r="BR550" s="75"/>
      <c r="BS550" s="75"/>
      <c r="BT550" s="75"/>
      <c r="BU550" s="75"/>
      <c r="BV550" s="75"/>
      <c r="BW550" s="75"/>
      <c r="BX550" s="75"/>
      <c r="BY550" s="75"/>
      <c r="BZ550" s="76"/>
      <c r="CA550" s="76"/>
      <c r="CB550" s="76"/>
      <c r="CC550" s="76"/>
      <c r="CD550" s="76"/>
      <c r="CE550" s="76"/>
      <c r="CF550" s="76"/>
    </row>
    <row r="551" spans="9:84" s="74" customFormat="1" ht="12.75" hidden="1"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  <c r="AC551" s="100"/>
      <c r="AD551" s="100"/>
      <c r="AE551" s="100"/>
      <c r="AF551" s="100"/>
      <c r="BI551" s="75"/>
      <c r="BJ551" s="75"/>
      <c r="BK551" s="75"/>
      <c r="BL551" s="75"/>
      <c r="BM551" s="75"/>
      <c r="BN551" s="75"/>
      <c r="BO551" s="75"/>
      <c r="BP551" s="75"/>
      <c r="BQ551" s="75"/>
      <c r="BR551" s="75"/>
      <c r="BS551" s="75"/>
      <c r="BT551" s="75"/>
      <c r="BU551" s="75"/>
      <c r="BV551" s="75"/>
      <c r="BW551" s="75"/>
      <c r="BX551" s="75"/>
      <c r="BY551" s="75"/>
      <c r="BZ551" s="76"/>
      <c r="CA551" s="76"/>
      <c r="CB551" s="76"/>
      <c r="CC551" s="76"/>
      <c r="CD551" s="76"/>
      <c r="CE551" s="76"/>
      <c r="CF551" s="76"/>
    </row>
    <row r="552" spans="9:84" s="74" customFormat="1" ht="12.75" hidden="1"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100"/>
      <c r="AC552" s="100"/>
      <c r="AD552" s="100"/>
      <c r="AE552" s="100"/>
      <c r="AF552" s="100"/>
      <c r="BI552" s="75"/>
      <c r="BJ552" s="75"/>
      <c r="BK552" s="75"/>
      <c r="BL552" s="75"/>
      <c r="BM552" s="75"/>
      <c r="BN552" s="75"/>
      <c r="BO552" s="75"/>
      <c r="BP552" s="75"/>
      <c r="BQ552" s="75"/>
      <c r="BR552" s="75"/>
      <c r="BS552" s="75"/>
      <c r="BT552" s="75"/>
      <c r="BU552" s="75"/>
      <c r="BV552" s="75"/>
      <c r="BW552" s="75"/>
      <c r="BX552" s="75"/>
      <c r="BY552" s="75"/>
      <c r="BZ552" s="76"/>
      <c r="CA552" s="76"/>
      <c r="CB552" s="76"/>
      <c r="CC552" s="76"/>
      <c r="CD552" s="76"/>
      <c r="CE552" s="76"/>
      <c r="CF552" s="76"/>
    </row>
    <row r="553" spans="9:84" s="74" customFormat="1" ht="12.75" hidden="1"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  <c r="AC553" s="100"/>
      <c r="AD553" s="100"/>
      <c r="AE553" s="100"/>
      <c r="AF553" s="100"/>
      <c r="BI553" s="75"/>
      <c r="BJ553" s="75"/>
      <c r="BK553" s="75"/>
      <c r="BL553" s="75"/>
      <c r="BM553" s="75"/>
      <c r="BN553" s="75"/>
      <c r="BO553" s="75"/>
      <c r="BP553" s="75"/>
      <c r="BQ553" s="75"/>
      <c r="BR553" s="75"/>
      <c r="BS553" s="75"/>
      <c r="BT553" s="75"/>
      <c r="BU553" s="75"/>
      <c r="BV553" s="75"/>
      <c r="BW553" s="75"/>
      <c r="BX553" s="75"/>
      <c r="BY553" s="75"/>
      <c r="BZ553" s="76"/>
      <c r="CA553" s="76"/>
      <c r="CB553" s="76"/>
      <c r="CC553" s="76"/>
      <c r="CD553" s="76"/>
      <c r="CE553" s="76"/>
      <c r="CF553" s="76"/>
    </row>
    <row r="554" spans="9:84" s="74" customFormat="1" ht="12.75" hidden="1"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0"/>
      <c r="AB554" s="100"/>
      <c r="AC554" s="100"/>
      <c r="AD554" s="100"/>
      <c r="AE554" s="100"/>
      <c r="AF554" s="100"/>
      <c r="BI554" s="75"/>
      <c r="BJ554" s="75"/>
      <c r="BK554" s="75"/>
      <c r="BL554" s="75"/>
      <c r="BM554" s="75"/>
      <c r="BN554" s="75"/>
      <c r="BO554" s="75"/>
      <c r="BP554" s="75"/>
      <c r="BQ554" s="75"/>
      <c r="BR554" s="75"/>
      <c r="BS554" s="75"/>
      <c r="BT554" s="75"/>
      <c r="BU554" s="75"/>
      <c r="BV554" s="75"/>
      <c r="BW554" s="75"/>
      <c r="BX554" s="75"/>
      <c r="BY554" s="75"/>
      <c r="BZ554" s="76"/>
      <c r="CA554" s="76"/>
      <c r="CB554" s="76"/>
      <c r="CC554" s="76"/>
      <c r="CD554" s="76"/>
      <c r="CE554" s="76"/>
      <c r="CF554" s="76"/>
    </row>
    <row r="555" spans="9:84" s="74" customFormat="1" ht="12.75" hidden="1"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  <c r="AB555" s="100"/>
      <c r="AC555" s="100"/>
      <c r="AD555" s="100"/>
      <c r="AE555" s="100"/>
      <c r="AF555" s="100"/>
      <c r="BI555" s="75"/>
      <c r="BJ555" s="75"/>
      <c r="BK555" s="75"/>
      <c r="BL555" s="75"/>
      <c r="BM555" s="75"/>
      <c r="BN555" s="75"/>
      <c r="BO555" s="75"/>
      <c r="BP555" s="75"/>
      <c r="BQ555" s="75"/>
      <c r="BR555" s="75"/>
      <c r="BS555" s="75"/>
      <c r="BT555" s="75"/>
      <c r="BU555" s="75"/>
      <c r="BV555" s="75"/>
      <c r="BW555" s="75"/>
      <c r="BX555" s="75"/>
      <c r="BY555" s="75"/>
      <c r="BZ555" s="76"/>
      <c r="CA555" s="76"/>
      <c r="CB555" s="76"/>
      <c r="CC555" s="76"/>
      <c r="CD555" s="76"/>
      <c r="CE555" s="76"/>
      <c r="CF555" s="76"/>
    </row>
    <row r="556" spans="9:84" s="74" customFormat="1" ht="12.75" hidden="1"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0"/>
      <c r="AB556" s="100"/>
      <c r="AC556" s="100"/>
      <c r="AD556" s="100"/>
      <c r="AE556" s="100"/>
      <c r="AF556" s="100"/>
      <c r="BI556" s="75"/>
      <c r="BJ556" s="75"/>
      <c r="BK556" s="75"/>
      <c r="BL556" s="75"/>
      <c r="BM556" s="75"/>
      <c r="BN556" s="75"/>
      <c r="BO556" s="75"/>
      <c r="BP556" s="75"/>
      <c r="BQ556" s="75"/>
      <c r="BR556" s="75"/>
      <c r="BS556" s="75"/>
      <c r="BT556" s="75"/>
      <c r="BU556" s="75"/>
      <c r="BV556" s="75"/>
      <c r="BW556" s="75"/>
      <c r="BX556" s="75"/>
      <c r="BY556" s="75"/>
      <c r="BZ556" s="76"/>
      <c r="CA556" s="76"/>
      <c r="CB556" s="76"/>
      <c r="CC556" s="76"/>
      <c r="CD556" s="76"/>
      <c r="CE556" s="76"/>
      <c r="CF556" s="76"/>
    </row>
    <row r="557" spans="9:84" s="74" customFormat="1" ht="12.75" hidden="1"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  <c r="AB557" s="100"/>
      <c r="AC557" s="100"/>
      <c r="AD557" s="100"/>
      <c r="AE557" s="100"/>
      <c r="AF557" s="100"/>
      <c r="BI557" s="75"/>
      <c r="BJ557" s="75"/>
      <c r="BK557" s="75"/>
      <c r="BL557" s="75"/>
      <c r="BM557" s="75"/>
      <c r="BN557" s="75"/>
      <c r="BO557" s="75"/>
      <c r="BP557" s="75"/>
      <c r="BQ557" s="75"/>
      <c r="BR557" s="75"/>
      <c r="BS557" s="75"/>
      <c r="BT557" s="75"/>
      <c r="BU557" s="75"/>
      <c r="BV557" s="75"/>
      <c r="BW557" s="75"/>
      <c r="BX557" s="75"/>
      <c r="BY557" s="75"/>
      <c r="BZ557" s="76"/>
      <c r="CA557" s="76"/>
      <c r="CB557" s="76"/>
      <c r="CC557" s="76"/>
      <c r="CD557" s="76"/>
      <c r="CE557" s="76"/>
      <c r="CF557" s="76"/>
    </row>
    <row r="558" spans="9:84" s="74" customFormat="1" ht="12.75" hidden="1"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  <c r="AB558" s="100"/>
      <c r="AC558" s="100"/>
      <c r="AD558" s="100"/>
      <c r="AE558" s="100"/>
      <c r="AF558" s="100"/>
      <c r="BI558" s="75"/>
      <c r="BJ558" s="75"/>
      <c r="BK558" s="75"/>
      <c r="BL558" s="75"/>
      <c r="BM558" s="75"/>
      <c r="BN558" s="75"/>
      <c r="BO558" s="75"/>
      <c r="BP558" s="75"/>
      <c r="BQ558" s="75"/>
      <c r="BR558" s="75"/>
      <c r="BS558" s="75"/>
      <c r="BT558" s="75"/>
      <c r="BU558" s="75"/>
      <c r="BV558" s="75"/>
      <c r="BW558" s="75"/>
      <c r="BX558" s="75"/>
      <c r="BY558" s="75"/>
      <c r="BZ558" s="76"/>
      <c r="CA558" s="76"/>
      <c r="CB558" s="76"/>
      <c r="CC558" s="76"/>
      <c r="CD558" s="76"/>
      <c r="CE558" s="76"/>
      <c r="CF558" s="76"/>
    </row>
    <row r="559" spans="9:84" s="74" customFormat="1" ht="12.75" hidden="1"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  <c r="AB559" s="100"/>
      <c r="AC559" s="100"/>
      <c r="AD559" s="100"/>
      <c r="AE559" s="100"/>
      <c r="AF559" s="100"/>
      <c r="BI559" s="75"/>
      <c r="BJ559" s="75"/>
      <c r="BK559" s="75"/>
      <c r="BL559" s="75"/>
      <c r="BM559" s="75"/>
      <c r="BN559" s="75"/>
      <c r="BO559" s="75"/>
      <c r="BP559" s="75"/>
      <c r="BQ559" s="75"/>
      <c r="BR559" s="75"/>
      <c r="BS559" s="75"/>
      <c r="BT559" s="75"/>
      <c r="BU559" s="75"/>
      <c r="BV559" s="75"/>
      <c r="BW559" s="75"/>
      <c r="BX559" s="75"/>
      <c r="BY559" s="75"/>
      <c r="BZ559" s="76"/>
      <c r="CA559" s="76"/>
      <c r="CB559" s="76"/>
      <c r="CC559" s="76"/>
      <c r="CD559" s="76"/>
      <c r="CE559" s="76"/>
      <c r="CF559" s="76"/>
    </row>
    <row r="560" spans="9:84" s="74" customFormat="1" ht="12.75" hidden="1"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0"/>
      <c r="AB560" s="100"/>
      <c r="AC560" s="100"/>
      <c r="AD560" s="100"/>
      <c r="AE560" s="100"/>
      <c r="AF560" s="100"/>
      <c r="BI560" s="75"/>
      <c r="BJ560" s="75"/>
      <c r="BK560" s="75"/>
      <c r="BL560" s="75"/>
      <c r="BM560" s="75"/>
      <c r="BN560" s="75"/>
      <c r="BO560" s="75"/>
      <c r="BP560" s="75"/>
      <c r="BQ560" s="75"/>
      <c r="BR560" s="75"/>
      <c r="BS560" s="75"/>
      <c r="BT560" s="75"/>
      <c r="BU560" s="75"/>
      <c r="BV560" s="75"/>
      <c r="BW560" s="75"/>
      <c r="BX560" s="75"/>
      <c r="BY560" s="75"/>
      <c r="BZ560" s="76"/>
      <c r="CA560" s="76"/>
      <c r="CB560" s="76"/>
      <c r="CC560" s="76"/>
      <c r="CD560" s="76"/>
      <c r="CE560" s="76"/>
      <c r="CF560" s="76"/>
    </row>
    <row r="561" spans="9:84" s="74" customFormat="1" ht="12.75" hidden="1"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  <c r="AA561" s="100"/>
      <c r="AB561" s="100"/>
      <c r="AC561" s="100"/>
      <c r="AD561" s="100"/>
      <c r="AE561" s="100"/>
      <c r="AF561" s="100"/>
      <c r="BI561" s="75"/>
      <c r="BJ561" s="75"/>
      <c r="BK561" s="75"/>
      <c r="BL561" s="75"/>
      <c r="BM561" s="75"/>
      <c r="BN561" s="75"/>
      <c r="BO561" s="75"/>
      <c r="BP561" s="75"/>
      <c r="BQ561" s="75"/>
      <c r="BR561" s="75"/>
      <c r="BS561" s="75"/>
      <c r="BT561" s="75"/>
      <c r="BU561" s="75"/>
      <c r="BV561" s="75"/>
      <c r="BW561" s="75"/>
      <c r="BX561" s="75"/>
      <c r="BY561" s="75"/>
      <c r="BZ561" s="76"/>
      <c r="CA561" s="76"/>
      <c r="CB561" s="76"/>
      <c r="CC561" s="76"/>
      <c r="CD561" s="76"/>
      <c r="CE561" s="76"/>
      <c r="CF561" s="76"/>
    </row>
    <row r="562" spans="9:84" s="74" customFormat="1" ht="12.75" hidden="1"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  <c r="AA562" s="100"/>
      <c r="AB562" s="100"/>
      <c r="AC562" s="100"/>
      <c r="AD562" s="100"/>
      <c r="AE562" s="100"/>
      <c r="AF562" s="100"/>
      <c r="BI562" s="75"/>
      <c r="BJ562" s="75"/>
      <c r="BK562" s="75"/>
      <c r="BL562" s="75"/>
      <c r="BM562" s="75"/>
      <c r="BN562" s="75"/>
      <c r="BO562" s="75"/>
      <c r="BP562" s="75"/>
      <c r="BQ562" s="75"/>
      <c r="BR562" s="75"/>
      <c r="BS562" s="75"/>
      <c r="BT562" s="75"/>
      <c r="BU562" s="75"/>
      <c r="BV562" s="75"/>
      <c r="BW562" s="75"/>
      <c r="BX562" s="75"/>
      <c r="BY562" s="75"/>
      <c r="BZ562" s="76"/>
      <c r="CA562" s="76"/>
      <c r="CB562" s="76"/>
      <c r="CC562" s="76"/>
      <c r="CD562" s="76"/>
      <c r="CE562" s="76"/>
      <c r="CF562" s="76"/>
    </row>
    <row r="563" spans="9:84" s="74" customFormat="1" ht="12.75" hidden="1"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  <c r="AC563" s="100"/>
      <c r="AD563" s="100"/>
      <c r="AE563" s="100"/>
      <c r="AF563" s="100"/>
      <c r="BI563" s="75"/>
      <c r="BJ563" s="75"/>
      <c r="BK563" s="75"/>
      <c r="BL563" s="75"/>
      <c r="BM563" s="75"/>
      <c r="BN563" s="75"/>
      <c r="BO563" s="75"/>
      <c r="BP563" s="75"/>
      <c r="BQ563" s="75"/>
      <c r="BR563" s="75"/>
      <c r="BS563" s="75"/>
      <c r="BT563" s="75"/>
      <c r="BU563" s="75"/>
      <c r="BV563" s="75"/>
      <c r="BW563" s="75"/>
      <c r="BX563" s="75"/>
      <c r="BY563" s="75"/>
      <c r="BZ563" s="76"/>
      <c r="CA563" s="76"/>
      <c r="CB563" s="76"/>
      <c r="CC563" s="76"/>
      <c r="CD563" s="76"/>
      <c r="CE563" s="76"/>
      <c r="CF563" s="76"/>
    </row>
    <row r="564" spans="9:84" s="74" customFormat="1" ht="12.75" hidden="1"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0"/>
      <c r="AB564" s="100"/>
      <c r="AC564" s="100"/>
      <c r="AD564" s="100"/>
      <c r="AE564" s="100"/>
      <c r="AF564" s="100"/>
      <c r="BI564" s="75"/>
      <c r="BJ564" s="75"/>
      <c r="BK564" s="75"/>
      <c r="BL564" s="75"/>
      <c r="BM564" s="75"/>
      <c r="BN564" s="75"/>
      <c r="BO564" s="75"/>
      <c r="BP564" s="75"/>
      <c r="BQ564" s="75"/>
      <c r="BR564" s="75"/>
      <c r="BS564" s="75"/>
      <c r="BT564" s="75"/>
      <c r="BU564" s="75"/>
      <c r="BV564" s="75"/>
      <c r="BW564" s="75"/>
      <c r="BX564" s="75"/>
      <c r="BY564" s="75"/>
      <c r="BZ564" s="76"/>
      <c r="CA564" s="76"/>
      <c r="CB564" s="76"/>
      <c r="CC564" s="76"/>
      <c r="CD564" s="76"/>
      <c r="CE564" s="76"/>
      <c r="CF564" s="76"/>
    </row>
    <row r="565" spans="9:84" s="74" customFormat="1" ht="12.75" hidden="1"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  <c r="AC565" s="100"/>
      <c r="AD565" s="100"/>
      <c r="AE565" s="100"/>
      <c r="AF565" s="100"/>
      <c r="BI565" s="75"/>
      <c r="BJ565" s="75"/>
      <c r="BK565" s="75"/>
      <c r="BL565" s="75"/>
      <c r="BM565" s="75"/>
      <c r="BN565" s="75"/>
      <c r="BO565" s="75"/>
      <c r="BP565" s="75"/>
      <c r="BQ565" s="75"/>
      <c r="BR565" s="75"/>
      <c r="BS565" s="75"/>
      <c r="BT565" s="75"/>
      <c r="BU565" s="75"/>
      <c r="BV565" s="75"/>
      <c r="BW565" s="75"/>
      <c r="BX565" s="75"/>
      <c r="BY565" s="75"/>
      <c r="BZ565" s="76"/>
      <c r="CA565" s="76"/>
      <c r="CB565" s="76"/>
      <c r="CC565" s="76"/>
      <c r="CD565" s="76"/>
      <c r="CE565" s="76"/>
      <c r="CF565" s="76"/>
    </row>
    <row r="566" spans="9:84" s="74" customFormat="1" ht="12.75" hidden="1"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  <c r="AC566" s="100"/>
      <c r="AD566" s="100"/>
      <c r="AE566" s="100"/>
      <c r="AF566" s="100"/>
      <c r="BI566" s="75"/>
      <c r="BJ566" s="75"/>
      <c r="BK566" s="75"/>
      <c r="BL566" s="75"/>
      <c r="BM566" s="75"/>
      <c r="BN566" s="75"/>
      <c r="BO566" s="75"/>
      <c r="BP566" s="75"/>
      <c r="BQ566" s="75"/>
      <c r="BR566" s="75"/>
      <c r="BS566" s="75"/>
      <c r="BT566" s="75"/>
      <c r="BU566" s="75"/>
      <c r="BV566" s="75"/>
      <c r="BW566" s="75"/>
      <c r="BX566" s="75"/>
      <c r="BY566" s="75"/>
      <c r="BZ566" s="76"/>
      <c r="CA566" s="76"/>
      <c r="CB566" s="76"/>
      <c r="CC566" s="76"/>
      <c r="CD566" s="76"/>
      <c r="CE566" s="76"/>
      <c r="CF566" s="76"/>
    </row>
    <row r="567" spans="9:84" s="74" customFormat="1" ht="12.75" hidden="1"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  <c r="AB567" s="100"/>
      <c r="AC567" s="100"/>
      <c r="AD567" s="100"/>
      <c r="AE567" s="100"/>
      <c r="AF567" s="100"/>
      <c r="BI567" s="75"/>
      <c r="BJ567" s="75"/>
      <c r="BK567" s="75"/>
      <c r="BL567" s="75"/>
      <c r="BM567" s="75"/>
      <c r="BN567" s="75"/>
      <c r="BO567" s="75"/>
      <c r="BP567" s="75"/>
      <c r="BQ567" s="75"/>
      <c r="BR567" s="75"/>
      <c r="BS567" s="75"/>
      <c r="BT567" s="75"/>
      <c r="BU567" s="75"/>
      <c r="BV567" s="75"/>
      <c r="BW567" s="75"/>
      <c r="BX567" s="75"/>
      <c r="BY567" s="75"/>
      <c r="BZ567" s="76"/>
      <c r="CA567" s="76"/>
      <c r="CB567" s="76"/>
      <c r="CC567" s="76"/>
      <c r="CD567" s="76"/>
      <c r="CE567" s="76"/>
      <c r="CF567" s="76"/>
    </row>
    <row r="568" spans="9:84" s="74" customFormat="1" ht="12.75" hidden="1"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  <c r="AB568" s="100"/>
      <c r="AC568" s="100"/>
      <c r="AD568" s="100"/>
      <c r="AE568" s="100"/>
      <c r="AF568" s="100"/>
      <c r="BI568" s="75"/>
      <c r="BJ568" s="75"/>
      <c r="BK568" s="75"/>
      <c r="BL568" s="75"/>
      <c r="BM568" s="75"/>
      <c r="BN568" s="75"/>
      <c r="BO568" s="75"/>
      <c r="BP568" s="75"/>
      <c r="BQ568" s="75"/>
      <c r="BR568" s="75"/>
      <c r="BS568" s="75"/>
      <c r="BT568" s="75"/>
      <c r="BU568" s="75"/>
      <c r="BV568" s="75"/>
      <c r="BW568" s="75"/>
      <c r="BX568" s="75"/>
      <c r="BY568" s="75"/>
      <c r="BZ568" s="76"/>
      <c r="CA568" s="76"/>
      <c r="CB568" s="76"/>
      <c r="CC568" s="76"/>
      <c r="CD568" s="76"/>
      <c r="CE568" s="76"/>
      <c r="CF568" s="76"/>
    </row>
    <row r="569" spans="9:84" s="74" customFormat="1" ht="12.75" hidden="1"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  <c r="AC569" s="100"/>
      <c r="AD569" s="100"/>
      <c r="AE569" s="100"/>
      <c r="AF569" s="100"/>
      <c r="BI569" s="75"/>
      <c r="BJ569" s="75"/>
      <c r="BK569" s="75"/>
      <c r="BL569" s="75"/>
      <c r="BM569" s="75"/>
      <c r="BN569" s="75"/>
      <c r="BO569" s="75"/>
      <c r="BP569" s="75"/>
      <c r="BQ569" s="75"/>
      <c r="BR569" s="75"/>
      <c r="BS569" s="75"/>
      <c r="BT569" s="75"/>
      <c r="BU569" s="75"/>
      <c r="BV569" s="75"/>
      <c r="BW569" s="75"/>
      <c r="BX569" s="75"/>
      <c r="BY569" s="75"/>
      <c r="BZ569" s="76"/>
      <c r="CA569" s="76"/>
      <c r="CB569" s="76"/>
      <c r="CC569" s="76"/>
      <c r="CD569" s="76"/>
      <c r="CE569" s="76"/>
      <c r="CF569" s="76"/>
    </row>
    <row r="570" spans="9:84" s="74" customFormat="1" ht="12.75" hidden="1"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  <c r="AC570" s="100"/>
      <c r="AD570" s="100"/>
      <c r="AE570" s="100"/>
      <c r="AF570" s="100"/>
      <c r="BI570" s="75"/>
      <c r="BJ570" s="75"/>
      <c r="BK570" s="75"/>
      <c r="BL570" s="75"/>
      <c r="BM570" s="75"/>
      <c r="BN570" s="75"/>
      <c r="BO570" s="75"/>
      <c r="BP570" s="75"/>
      <c r="BQ570" s="75"/>
      <c r="BR570" s="75"/>
      <c r="BS570" s="75"/>
      <c r="BT570" s="75"/>
      <c r="BU570" s="75"/>
      <c r="BV570" s="75"/>
      <c r="BW570" s="75"/>
      <c r="BX570" s="75"/>
      <c r="BY570" s="75"/>
      <c r="BZ570" s="76"/>
      <c r="CA570" s="76"/>
      <c r="CB570" s="76"/>
      <c r="CC570" s="76"/>
      <c r="CD570" s="76"/>
      <c r="CE570" s="76"/>
      <c r="CF570" s="76"/>
    </row>
    <row r="571" spans="9:84" s="74" customFormat="1" ht="12.75" hidden="1"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  <c r="AC571" s="100"/>
      <c r="AD571" s="100"/>
      <c r="AE571" s="100"/>
      <c r="AF571" s="100"/>
      <c r="BI571" s="75"/>
      <c r="BJ571" s="75"/>
      <c r="BK571" s="75"/>
      <c r="BL571" s="75"/>
      <c r="BM571" s="75"/>
      <c r="BN571" s="75"/>
      <c r="BO571" s="75"/>
      <c r="BP571" s="75"/>
      <c r="BQ571" s="75"/>
      <c r="BR571" s="75"/>
      <c r="BS571" s="75"/>
      <c r="BT571" s="75"/>
      <c r="BU571" s="75"/>
      <c r="BV571" s="75"/>
      <c r="BW571" s="75"/>
      <c r="BX571" s="75"/>
      <c r="BY571" s="75"/>
      <c r="BZ571" s="76"/>
      <c r="CA571" s="76"/>
      <c r="CB571" s="76"/>
      <c r="CC571" s="76"/>
      <c r="CD571" s="76"/>
      <c r="CE571" s="76"/>
      <c r="CF571" s="76"/>
    </row>
    <row r="572" spans="9:84" s="74" customFormat="1" ht="12.75" hidden="1"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  <c r="AC572" s="100"/>
      <c r="AD572" s="100"/>
      <c r="AE572" s="100"/>
      <c r="AF572" s="100"/>
      <c r="BI572" s="75"/>
      <c r="BJ572" s="75"/>
      <c r="BK572" s="75"/>
      <c r="BL572" s="75"/>
      <c r="BM572" s="75"/>
      <c r="BN572" s="75"/>
      <c r="BO572" s="75"/>
      <c r="BP572" s="75"/>
      <c r="BQ572" s="75"/>
      <c r="BR572" s="75"/>
      <c r="BS572" s="75"/>
      <c r="BT572" s="75"/>
      <c r="BU572" s="75"/>
      <c r="BV572" s="75"/>
      <c r="BW572" s="75"/>
      <c r="BX572" s="75"/>
      <c r="BY572" s="75"/>
      <c r="BZ572" s="76"/>
      <c r="CA572" s="76"/>
      <c r="CB572" s="76"/>
      <c r="CC572" s="76"/>
      <c r="CD572" s="76"/>
      <c r="CE572" s="76"/>
      <c r="CF572" s="76"/>
    </row>
    <row r="573" spans="9:84" s="74" customFormat="1" ht="12.75" hidden="1"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100"/>
      <c r="AC573" s="100"/>
      <c r="AD573" s="100"/>
      <c r="AE573" s="100"/>
      <c r="AF573" s="100"/>
      <c r="BI573" s="75"/>
      <c r="BJ573" s="75"/>
      <c r="BK573" s="75"/>
      <c r="BL573" s="75"/>
      <c r="BM573" s="75"/>
      <c r="BN573" s="75"/>
      <c r="BO573" s="75"/>
      <c r="BP573" s="75"/>
      <c r="BQ573" s="75"/>
      <c r="BR573" s="75"/>
      <c r="BS573" s="75"/>
      <c r="BT573" s="75"/>
      <c r="BU573" s="75"/>
      <c r="BV573" s="75"/>
      <c r="BW573" s="75"/>
      <c r="BX573" s="75"/>
      <c r="BY573" s="75"/>
      <c r="BZ573" s="76"/>
      <c r="CA573" s="76"/>
      <c r="CB573" s="76"/>
      <c r="CC573" s="76"/>
      <c r="CD573" s="76"/>
      <c r="CE573" s="76"/>
      <c r="CF573" s="76"/>
    </row>
    <row r="574" spans="9:84" s="74" customFormat="1" ht="12.75" hidden="1"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  <c r="AC574" s="100"/>
      <c r="AD574" s="100"/>
      <c r="AE574" s="100"/>
      <c r="AF574" s="100"/>
      <c r="BI574" s="75"/>
      <c r="BJ574" s="75"/>
      <c r="BK574" s="75"/>
      <c r="BL574" s="75"/>
      <c r="BM574" s="75"/>
      <c r="BN574" s="75"/>
      <c r="BO574" s="75"/>
      <c r="BP574" s="75"/>
      <c r="BQ574" s="75"/>
      <c r="BR574" s="75"/>
      <c r="BS574" s="75"/>
      <c r="BT574" s="75"/>
      <c r="BU574" s="75"/>
      <c r="BV574" s="75"/>
      <c r="BW574" s="75"/>
      <c r="BX574" s="75"/>
      <c r="BY574" s="75"/>
      <c r="BZ574" s="76"/>
      <c r="CA574" s="76"/>
      <c r="CB574" s="76"/>
      <c r="CC574" s="76"/>
      <c r="CD574" s="76"/>
      <c r="CE574" s="76"/>
      <c r="CF574" s="76"/>
    </row>
    <row r="575" spans="9:84" s="74" customFormat="1" ht="12.75" hidden="1"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0"/>
      <c r="AB575" s="100"/>
      <c r="AC575" s="100"/>
      <c r="AD575" s="100"/>
      <c r="AE575" s="100"/>
      <c r="AF575" s="100"/>
      <c r="BI575" s="75"/>
      <c r="BJ575" s="75"/>
      <c r="BK575" s="75"/>
      <c r="BL575" s="75"/>
      <c r="BM575" s="75"/>
      <c r="BN575" s="75"/>
      <c r="BO575" s="75"/>
      <c r="BP575" s="75"/>
      <c r="BQ575" s="75"/>
      <c r="BR575" s="75"/>
      <c r="BS575" s="75"/>
      <c r="BT575" s="75"/>
      <c r="BU575" s="75"/>
      <c r="BV575" s="75"/>
      <c r="BW575" s="75"/>
      <c r="BX575" s="75"/>
      <c r="BY575" s="75"/>
      <c r="BZ575" s="76"/>
      <c r="CA575" s="76"/>
      <c r="CB575" s="76"/>
      <c r="CC575" s="76"/>
      <c r="CD575" s="76"/>
      <c r="CE575" s="76"/>
      <c r="CF575" s="76"/>
    </row>
    <row r="576" spans="9:84" s="74" customFormat="1" ht="12.75" hidden="1"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  <c r="AA576" s="100"/>
      <c r="AB576" s="100"/>
      <c r="AC576" s="100"/>
      <c r="AD576" s="100"/>
      <c r="AE576" s="100"/>
      <c r="AF576" s="100"/>
      <c r="BI576" s="75"/>
      <c r="BJ576" s="75"/>
      <c r="BK576" s="75"/>
      <c r="BL576" s="75"/>
      <c r="BM576" s="75"/>
      <c r="BN576" s="75"/>
      <c r="BO576" s="75"/>
      <c r="BP576" s="75"/>
      <c r="BQ576" s="75"/>
      <c r="BR576" s="75"/>
      <c r="BS576" s="75"/>
      <c r="BT576" s="75"/>
      <c r="BU576" s="75"/>
      <c r="BV576" s="75"/>
      <c r="BW576" s="75"/>
      <c r="BX576" s="75"/>
      <c r="BY576" s="75"/>
      <c r="BZ576" s="76"/>
      <c r="CA576" s="76"/>
      <c r="CB576" s="76"/>
      <c r="CC576" s="76"/>
      <c r="CD576" s="76"/>
      <c r="CE576" s="76"/>
      <c r="CF576" s="76"/>
    </row>
    <row r="577" spans="9:84" s="74" customFormat="1" ht="12.75" hidden="1"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100"/>
      <c r="AC577" s="100"/>
      <c r="AD577" s="100"/>
      <c r="AE577" s="100"/>
      <c r="AF577" s="100"/>
      <c r="BI577" s="75"/>
      <c r="BJ577" s="75"/>
      <c r="BK577" s="75"/>
      <c r="BL577" s="75"/>
      <c r="BM577" s="75"/>
      <c r="BN577" s="75"/>
      <c r="BO577" s="75"/>
      <c r="BP577" s="75"/>
      <c r="BQ577" s="75"/>
      <c r="BR577" s="75"/>
      <c r="BS577" s="75"/>
      <c r="BT577" s="75"/>
      <c r="BU577" s="75"/>
      <c r="BV577" s="75"/>
      <c r="BW577" s="75"/>
      <c r="BX577" s="75"/>
      <c r="BY577" s="75"/>
      <c r="BZ577" s="76"/>
      <c r="CA577" s="76"/>
      <c r="CB577" s="76"/>
      <c r="CC577" s="76"/>
      <c r="CD577" s="76"/>
      <c r="CE577" s="76"/>
      <c r="CF577" s="76"/>
    </row>
    <row r="578" spans="9:84" s="74" customFormat="1" ht="12.75" hidden="1"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  <c r="AC578" s="100"/>
      <c r="AD578" s="100"/>
      <c r="AE578" s="100"/>
      <c r="AF578" s="100"/>
      <c r="BI578" s="75"/>
      <c r="BJ578" s="75"/>
      <c r="BK578" s="75"/>
      <c r="BL578" s="75"/>
      <c r="BM578" s="75"/>
      <c r="BN578" s="75"/>
      <c r="BO578" s="75"/>
      <c r="BP578" s="75"/>
      <c r="BQ578" s="75"/>
      <c r="BR578" s="75"/>
      <c r="BS578" s="75"/>
      <c r="BT578" s="75"/>
      <c r="BU578" s="75"/>
      <c r="BV578" s="75"/>
      <c r="BW578" s="75"/>
      <c r="BX578" s="75"/>
      <c r="BY578" s="75"/>
      <c r="BZ578" s="76"/>
      <c r="CA578" s="76"/>
      <c r="CB578" s="76"/>
      <c r="CC578" s="76"/>
      <c r="CD578" s="76"/>
      <c r="CE578" s="76"/>
      <c r="CF578" s="76"/>
    </row>
    <row r="579" spans="9:84" s="74" customFormat="1" ht="12.75" hidden="1"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  <c r="AC579" s="100"/>
      <c r="AD579" s="100"/>
      <c r="AE579" s="100"/>
      <c r="AF579" s="100"/>
      <c r="BI579" s="75"/>
      <c r="BJ579" s="75"/>
      <c r="BK579" s="75"/>
      <c r="BL579" s="75"/>
      <c r="BM579" s="75"/>
      <c r="BN579" s="75"/>
      <c r="BO579" s="75"/>
      <c r="BP579" s="75"/>
      <c r="BQ579" s="75"/>
      <c r="BR579" s="75"/>
      <c r="BS579" s="75"/>
      <c r="BT579" s="75"/>
      <c r="BU579" s="75"/>
      <c r="BV579" s="75"/>
      <c r="BW579" s="75"/>
      <c r="BX579" s="75"/>
      <c r="BY579" s="75"/>
      <c r="BZ579" s="76"/>
      <c r="CA579" s="76"/>
      <c r="CB579" s="76"/>
      <c r="CC579" s="76"/>
      <c r="CD579" s="76"/>
      <c r="CE579" s="76"/>
      <c r="CF579" s="76"/>
    </row>
    <row r="580" spans="9:84" s="74" customFormat="1" ht="12.75" hidden="1"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  <c r="AC580" s="100"/>
      <c r="AD580" s="100"/>
      <c r="AE580" s="100"/>
      <c r="AF580" s="100"/>
      <c r="BI580" s="75"/>
      <c r="BJ580" s="75"/>
      <c r="BK580" s="75"/>
      <c r="BL580" s="75"/>
      <c r="BM580" s="75"/>
      <c r="BN580" s="75"/>
      <c r="BO580" s="75"/>
      <c r="BP580" s="75"/>
      <c r="BQ580" s="75"/>
      <c r="BR580" s="75"/>
      <c r="BS580" s="75"/>
      <c r="BT580" s="75"/>
      <c r="BU580" s="75"/>
      <c r="BV580" s="75"/>
      <c r="BW580" s="75"/>
      <c r="BX580" s="75"/>
      <c r="BY580" s="75"/>
      <c r="BZ580" s="76"/>
      <c r="CA580" s="76"/>
      <c r="CB580" s="76"/>
      <c r="CC580" s="76"/>
      <c r="CD580" s="76"/>
      <c r="CE580" s="76"/>
      <c r="CF580" s="76"/>
    </row>
    <row r="581" spans="9:84" s="74" customFormat="1" ht="12.75" hidden="1"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  <c r="AC581" s="100"/>
      <c r="AD581" s="100"/>
      <c r="AE581" s="100"/>
      <c r="AF581" s="100"/>
      <c r="BI581" s="75"/>
      <c r="BJ581" s="75"/>
      <c r="BK581" s="75"/>
      <c r="BL581" s="75"/>
      <c r="BM581" s="75"/>
      <c r="BN581" s="75"/>
      <c r="BO581" s="75"/>
      <c r="BP581" s="75"/>
      <c r="BQ581" s="75"/>
      <c r="BR581" s="75"/>
      <c r="BS581" s="75"/>
      <c r="BT581" s="75"/>
      <c r="BU581" s="75"/>
      <c r="BV581" s="75"/>
      <c r="BW581" s="75"/>
      <c r="BX581" s="75"/>
      <c r="BY581" s="75"/>
      <c r="BZ581" s="76"/>
      <c r="CA581" s="76"/>
      <c r="CB581" s="76"/>
      <c r="CC581" s="76"/>
      <c r="CD581" s="76"/>
      <c r="CE581" s="76"/>
      <c r="CF581" s="76"/>
    </row>
    <row r="582" spans="9:84" s="74" customFormat="1" ht="12.75" hidden="1"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  <c r="AC582" s="100"/>
      <c r="AD582" s="100"/>
      <c r="AE582" s="100"/>
      <c r="AF582" s="100"/>
      <c r="BI582" s="75"/>
      <c r="BJ582" s="75"/>
      <c r="BK582" s="75"/>
      <c r="BL582" s="75"/>
      <c r="BM582" s="75"/>
      <c r="BN582" s="75"/>
      <c r="BO582" s="75"/>
      <c r="BP582" s="75"/>
      <c r="BQ582" s="75"/>
      <c r="BR582" s="75"/>
      <c r="BS582" s="75"/>
      <c r="BT582" s="75"/>
      <c r="BU582" s="75"/>
      <c r="BV582" s="75"/>
      <c r="BW582" s="75"/>
      <c r="BX582" s="75"/>
      <c r="BY582" s="75"/>
      <c r="BZ582" s="76"/>
      <c r="CA582" s="76"/>
      <c r="CB582" s="76"/>
      <c r="CC582" s="76"/>
      <c r="CD582" s="76"/>
      <c r="CE582" s="76"/>
      <c r="CF582" s="76"/>
    </row>
    <row r="583" spans="9:84" s="74" customFormat="1" ht="12.75" hidden="1"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  <c r="AC583" s="100"/>
      <c r="AD583" s="100"/>
      <c r="AE583" s="100"/>
      <c r="AF583" s="100"/>
      <c r="BI583" s="75"/>
      <c r="BJ583" s="75"/>
      <c r="BK583" s="75"/>
      <c r="BL583" s="75"/>
      <c r="BM583" s="75"/>
      <c r="BN583" s="75"/>
      <c r="BO583" s="75"/>
      <c r="BP583" s="75"/>
      <c r="BQ583" s="75"/>
      <c r="BR583" s="75"/>
      <c r="BS583" s="75"/>
      <c r="BT583" s="75"/>
      <c r="BU583" s="75"/>
      <c r="BV583" s="75"/>
      <c r="BW583" s="75"/>
      <c r="BX583" s="75"/>
      <c r="BY583" s="75"/>
      <c r="BZ583" s="76"/>
      <c r="CA583" s="76"/>
      <c r="CB583" s="76"/>
      <c r="CC583" s="76"/>
      <c r="CD583" s="76"/>
      <c r="CE583" s="76"/>
      <c r="CF583" s="76"/>
    </row>
    <row r="584" spans="9:84" s="74" customFormat="1" ht="12.75" hidden="1"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  <c r="AC584" s="100"/>
      <c r="AD584" s="100"/>
      <c r="AE584" s="100"/>
      <c r="AF584" s="100"/>
      <c r="BI584" s="75"/>
      <c r="BJ584" s="75"/>
      <c r="BK584" s="75"/>
      <c r="BL584" s="75"/>
      <c r="BM584" s="75"/>
      <c r="BN584" s="75"/>
      <c r="BO584" s="75"/>
      <c r="BP584" s="75"/>
      <c r="BQ584" s="75"/>
      <c r="BR584" s="75"/>
      <c r="BS584" s="75"/>
      <c r="BT584" s="75"/>
      <c r="BU584" s="75"/>
      <c r="BV584" s="75"/>
      <c r="BW584" s="75"/>
      <c r="BX584" s="75"/>
      <c r="BY584" s="75"/>
      <c r="BZ584" s="76"/>
      <c r="CA584" s="76"/>
      <c r="CB584" s="76"/>
      <c r="CC584" s="76"/>
      <c r="CD584" s="76"/>
      <c r="CE584" s="76"/>
      <c r="CF584" s="76"/>
    </row>
    <row r="585" spans="9:84" s="74" customFormat="1" ht="12.75" hidden="1"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  <c r="AC585" s="100"/>
      <c r="AD585" s="100"/>
      <c r="AE585" s="100"/>
      <c r="AF585" s="100"/>
      <c r="BI585" s="75"/>
      <c r="BJ585" s="75"/>
      <c r="BK585" s="75"/>
      <c r="BL585" s="75"/>
      <c r="BM585" s="75"/>
      <c r="BN585" s="75"/>
      <c r="BO585" s="75"/>
      <c r="BP585" s="75"/>
      <c r="BQ585" s="75"/>
      <c r="BR585" s="75"/>
      <c r="BS585" s="75"/>
      <c r="BT585" s="75"/>
      <c r="BU585" s="75"/>
      <c r="BV585" s="75"/>
      <c r="BW585" s="75"/>
      <c r="BX585" s="75"/>
      <c r="BY585" s="75"/>
      <c r="BZ585" s="76"/>
      <c r="CA585" s="76"/>
      <c r="CB585" s="76"/>
      <c r="CC585" s="76"/>
      <c r="CD585" s="76"/>
      <c r="CE585" s="76"/>
      <c r="CF585" s="76"/>
    </row>
    <row r="586" spans="9:84" s="74" customFormat="1" ht="12.75" hidden="1"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  <c r="AC586" s="100"/>
      <c r="AD586" s="100"/>
      <c r="AE586" s="100"/>
      <c r="AF586" s="100"/>
      <c r="BI586" s="75"/>
      <c r="BJ586" s="75"/>
      <c r="BK586" s="75"/>
      <c r="BL586" s="75"/>
      <c r="BM586" s="75"/>
      <c r="BN586" s="75"/>
      <c r="BO586" s="75"/>
      <c r="BP586" s="75"/>
      <c r="BQ586" s="75"/>
      <c r="BR586" s="75"/>
      <c r="BS586" s="75"/>
      <c r="BT586" s="75"/>
      <c r="BU586" s="75"/>
      <c r="BV586" s="75"/>
      <c r="BW586" s="75"/>
      <c r="BX586" s="75"/>
      <c r="BY586" s="75"/>
      <c r="BZ586" s="76"/>
      <c r="CA586" s="76"/>
      <c r="CB586" s="76"/>
      <c r="CC586" s="76"/>
      <c r="CD586" s="76"/>
      <c r="CE586" s="76"/>
      <c r="CF586" s="76"/>
    </row>
    <row r="587" spans="9:84" s="74" customFormat="1" ht="12.75" hidden="1"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  <c r="AC587" s="100"/>
      <c r="AD587" s="100"/>
      <c r="AE587" s="100"/>
      <c r="AF587" s="100"/>
      <c r="BI587" s="75"/>
      <c r="BJ587" s="75"/>
      <c r="BK587" s="75"/>
      <c r="BL587" s="75"/>
      <c r="BM587" s="75"/>
      <c r="BN587" s="75"/>
      <c r="BO587" s="75"/>
      <c r="BP587" s="75"/>
      <c r="BQ587" s="75"/>
      <c r="BR587" s="75"/>
      <c r="BS587" s="75"/>
      <c r="BT587" s="75"/>
      <c r="BU587" s="75"/>
      <c r="BV587" s="75"/>
      <c r="BW587" s="75"/>
      <c r="BX587" s="75"/>
      <c r="BY587" s="75"/>
      <c r="BZ587" s="76"/>
      <c r="CA587" s="76"/>
      <c r="CB587" s="76"/>
      <c r="CC587" s="76"/>
      <c r="CD587" s="76"/>
      <c r="CE587" s="76"/>
      <c r="CF587" s="76"/>
    </row>
    <row r="588" spans="9:84" s="74" customFormat="1" ht="12.75" hidden="1"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  <c r="AC588" s="100"/>
      <c r="AD588" s="100"/>
      <c r="AE588" s="100"/>
      <c r="AF588" s="100"/>
      <c r="BI588" s="75"/>
      <c r="BJ588" s="75"/>
      <c r="BK588" s="75"/>
      <c r="BL588" s="75"/>
      <c r="BM588" s="75"/>
      <c r="BN588" s="75"/>
      <c r="BO588" s="75"/>
      <c r="BP588" s="75"/>
      <c r="BQ588" s="75"/>
      <c r="BR588" s="75"/>
      <c r="BS588" s="75"/>
      <c r="BT588" s="75"/>
      <c r="BU588" s="75"/>
      <c r="BV588" s="75"/>
      <c r="BW588" s="75"/>
      <c r="BX588" s="75"/>
      <c r="BY588" s="75"/>
      <c r="BZ588" s="76"/>
      <c r="CA588" s="76"/>
      <c r="CB588" s="76"/>
      <c r="CC588" s="76"/>
      <c r="CD588" s="76"/>
      <c r="CE588" s="76"/>
      <c r="CF588" s="76"/>
    </row>
    <row r="589" spans="9:84" s="74" customFormat="1" ht="12.75" hidden="1"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  <c r="AC589" s="100"/>
      <c r="AD589" s="100"/>
      <c r="AE589" s="100"/>
      <c r="AF589" s="100"/>
      <c r="BI589" s="75"/>
      <c r="BJ589" s="75"/>
      <c r="BK589" s="75"/>
      <c r="BL589" s="75"/>
      <c r="BM589" s="75"/>
      <c r="BN589" s="75"/>
      <c r="BO589" s="75"/>
      <c r="BP589" s="75"/>
      <c r="BQ589" s="75"/>
      <c r="BR589" s="75"/>
      <c r="BS589" s="75"/>
      <c r="BT589" s="75"/>
      <c r="BU589" s="75"/>
      <c r="BV589" s="75"/>
      <c r="BW589" s="75"/>
      <c r="BX589" s="75"/>
      <c r="BY589" s="75"/>
      <c r="BZ589" s="76"/>
      <c r="CA589" s="76"/>
      <c r="CB589" s="76"/>
      <c r="CC589" s="76"/>
      <c r="CD589" s="76"/>
      <c r="CE589" s="76"/>
      <c r="CF589" s="76"/>
    </row>
    <row r="590" spans="9:84" s="74" customFormat="1" ht="12.75" hidden="1"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  <c r="AC590" s="100"/>
      <c r="AD590" s="100"/>
      <c r="AE590" s="100"/>
      <c r="AF590" s="100"/>
      <c r="BI590" s="75"/>
      <c r="BJ590" s="75"/>
      <c r="BK590" s="75"/>
      <c r="BL590" s="75"/>
      <c r="BM590" s="75"/>
      <c r="BN590" s="75"/>
      <c r="BO590" s="75"/>
      <c r="BP590" s="75"/>
      <c r="BQ590" s="75"/>
      <c r="BR590" s="75"/>
      <c r="BS590" s="75"/>
      <c r="BT590" s="75"/>
      <c r="BU590" s="75"/>
      <c r="BV590" s="75"/>
      <c r="BW590" s="75"/>
      <c r="BX590" s="75"/>
      <c r="BY590" s="75"/>
      <c r="BZ590" s="76"/>
      <c r="CA590" s="76"/>
      <c r="CB590" s="76"/>
      <c r="CC590" s="76"/>
      <c r="CD590" s="76"/>
      <c r="CE590" s="76"/>
      <c r="CF590" s="76"/>
    </row>
    <row r="591" spans="9:84" s="74" customFormat="1" ht="12.75" hidden="1"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  <c r="AC591" s="100"/>
      <c r="AD591" s="100"/>
      <c r="AE591" s="100"/>
      <c r="AF591" s="100"/>
      <c r="BI591" s="75"/>
      <c r="BJ591" s="75"/>
      <c r="BK591" s="75"/>
      <c r="BL591" s="75"/>
      <c r="BM591" s="75"/>
      <c r="BN591" s="75"/>
      <c r="BO591" s="75"/>
      <c r="BP591" s="75"/>
      <c r="BQ591" s="75"/>
      <c r="BR591" s="75"/>
      <c r="BS591" s="75"/>
      <c r="BT591" s="75"/>
      <c r="BU591" s="75"/>
      <c r="BV591" s="75"/>
      <c r="BW591" s="75"/>
      <c r="BX591" s="75"/>
      <c r="BY591" s="75"/>
      <c r="BZ591" s="76"/>
      <c r="CA591" s="76"/>
      <c r="CB591" s="76"/>
      <c r="CC591" s="76"/>
      <c r="CD591" s="76"/>
      <c r="CE591" s="76"/>
      <c r="CF591" s="76"/>
    </row>
    <row r="592" spans="9:84" s="74" customFormat="1" ht="12.75" hidden="1"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  <c r="AA592" s="100"/>
      <c r="AB592" s="100"/>
      <c r="AC592" s="100"/>
      <c r="AD592" s="100"/>
      <c r="AE592" s="100"/>
      <c r="AF592" s="100"/>
      <c r="BI592" s="75"/>
      <c r="BJ592" s="75"/>
      <c r="BK592" s="75"/>
      <c r="BL592" s="75"/>
      <c r="BM592" s="75"/>
      <c r="BN592" s="75"/>
      <c r="BO592" s="75"/>
      <c r="BP592" s="75"/>
      <c r="BQ592" s="75"/>
      <c r="BR592" s="75"/>
      <c r="BS592" s="75"/>
      <c r="BT592" s="75"/>
      <c r="BU592" s="75"/>
      <c r="BV592" s="75"/>
      <c r="BW592" s="75"/>
      <c r="BX592" s="75"/>
      <c r="BY592" s="75"/>
      <c r="BZ592" s="76"/>
      <c r="CA592" s="76"/>
      <c r="CB592" s="76"/>
      <c r="CC592" s="76"/>
      <c r="CD592" s="76"/>
      <c r="CE592" s="76"/>
      <c r="CF592" s="76"/>
    </row>
    <row r="593" spans="9:84" s="74" customFormat="1" ht="12.75" hidden="1"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100"/>
      <c r="AB593" s="100"/>
      <c r="AC593" s="100"/>
      <c r="AD593" s="100"/>
      <c r="AE593" s="100"/>
      <c r="AF593" s="100"/>
      <c r="BI593" s="75"/>
      <c r="BJ593" s="75"/>
      <c r="BK593" s="75"/>
      <c r="BL593" s="75"/>
      <c r="BM593" s="75"/>
      <c r="BN593" s="75"/>
      <c r="BO593" s="75"/>
      <c r="BP593" s="75"/>
      <c r="BQ593" s="75"/>
      <c r="BR593" s="75"/>
      <c r="BS593" s="75"/>
      <c r="BT593" s="75"/>
      <c r="BU593" s="75"/>
      <c r="BV593" s="75"/>
      <c r="BW593" s="75"/>
      <c r="BX593" s="75"/>
      <c r="BY593" s="75"/>
      <c r="BZ593" s="76"/>
      <c r="CA593" s="76"/>
      <c r="CB593" s="76"/>
      <c r="CC593" s="76"/>
      <c r="CD593" s="76"/>
      <c r="CE593" s="76"/>
      <c r="CF593" s="76"/>
    </row>
    <row r="594" spans="9:84" s="74" customFormat="1" ht="12.75" hidden="1"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  <c r="AC594" s="100"/>
      <c r="AD594" s="100"/>
      <c r="AE594" s="100"/>
      <c r="AF594" s="100"/>
      <c r="BI594" s="75"/>
      <c r="BJ594" s="75"/>
      <c r="BK594" s="75"/>
      <c r="BL594" s="75"/>
      <c r="BM594" s="75"/>
      <c r="BN594" s="75"/>
      <c r="BO594" s="75"/>
      <c r="BP594" s="75"/>
      <c r="BQ594" s="75"/>
      <c r="BR594" s="75"/>
      <c r="BS594" s="75"/>
      <c r="BT594" s="75"/>
      <c r="BU594" s="75"/>
      <c r="BV594" s="75"/>
      <c r="BW594" s="75"/>
      <c r="BX594" s="75"/>
      <c r="BY594" s="75"/>
      <c r="BZ594" s="76"/>
      <c r="CA594" s="76"/>
      <c r="CB594" s="76"/>
      <c r="CC594" s="76"/>
      <c r="CD594" s="76"/>
      <c r="CE594" s="76"/>
      <c r="CF594" s="76"/>
    </row>
    <row r="595" spans="9:84" s="74" customFormat="1" ht="12.75" hidden="1"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  <c r="AC595" s="100"/>
      <c r="AD595" s="100"/>
      <c r="AE595" s="100"/>
      <c r="AF595" s="100"/>
      <c r="BI595" s="75"/>
      <c r="BJ595" s="75"/>
      <c r="BK595" s="75"/>
      <c r="BL595" s="75"/>
      <c r="BM595" s="75"/>
      <c r="BN595" s="75"/>
      <c r="BO595" s="75"/>
      <c r="BP595" s="75"/>
      <c r="BQ595" s="75"/>
      <c r="BR595" s="75"/>
      <c r="BS595" s="75"/>
      <c r="BT595" s="75"/>
      <c r="BU595" s="75"/>
      <c r="BV595" s="75"/>
      <c r="BW595" s="75"/>
      <c r="BX595" s="75"/>
      <c r="BY595" s="75"/>
      <c r="BZ595" s="76"/>
      <c r="CA595" s="76"/>
      <c r="CB595" s="76"/>
      <c r="CC595" s="76"/>
      <c r="CD595" s="76"/>
      <c r="CE595" s="76"/>
      <c r="CF595" s="76"/>
    </row>
    <row r="596" spans="9:84" s="74" customFormat="1" ht="12.75" hidden="1"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  <c r="AC596" s="100"/>
      <c r="AD596" s="100"/>
      <c r="AE596" s="100"/>
      <c r="AF596" s="100"/>
      <c r="BI596" s="75"/>
      <c r="BJ596" s="75"/>
      <c r="BK596" s="75"/>
      <c r="BL596" s="75"/>
      <c r="BM596" s="75"/>
      <c r="BN596" s="75"/>
      <c r="BO596" s="75"/>
      <c r="BP596" s="75"/>
      <c r="BQ596" s="75"/>
      <c r="BR596" s="75"/>
      <c r="BS596" s="75"/>
      <c r="BT596" s="75"/>
      <c r="BU596" s="75"/>
      <c r="BV596" s="75"/>
      <c r="BW596" s="75"/>
      <c r="BX596" s="75"/>
      <c r="BY596" s="75"/>
      <c r="BZ596" s="76"/>
      <c r="CA596" s="76"/>
      <c r="CB596" s="76"/>
      <c r="CC596" s="76"/>
      <c r="CD596" s="76"/>
      <c r="CE596" s="76"/>
      <c r="CF596" s="76"/>
    </row>
    <row r="597" spans="9:84" s="74" customFormat="1" ht="12.75" hidden="1"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  <c r="AC597" s="100"/>
      <c r="AD597" s="100"/>
      <c r="AE597" s="100"/>
      <c r="AF597" s="100"/>
      <c r="BI597" s="75"/>
      <c r="BJ597" s="75"/>
      <c r="BK597" s="75"/>
      <c r="BL597" s="75"/>
      <c r="BM597" s="75"/>
      <c r="BN597" s="75"/>
      <c r="BO597" s="75"/>
      <c r="BP597" s="75"/>
      <c r="BQ597" s="75"/>
      <c r="BR597" s="75"/>
      <c r="BS597" s="75"/>
      <c r="BT597" s="75"/>
      <c r="BU597" s="75"/>
      <c r="BV597" s="75"/>
      <c r="BW597" s="75"/>
      <c r="BX597" s="75"/>
      <c r="BY597" s="75"/>
      <c r="BZ597" s="76"/>
      <c r="CA597" s="76"/>
      <c r="CB597" s="76"/>
      <c r="CC597" s="76"/>
      <c r="CD597" s="76"/>
      <c r="CE597" s="76"/>
      <c r="CF597" s="76"/>
    </row>
    <row r="598" spans="9:84" s="74" customFormat="1" ht="12.75" hidden="1"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  <c r="AC598" s="100"/>
      <c r="AD598" s="100"/>
      <c r="AE598" s="100"/>
      <c r="AF598" s="100"/>
      <c r="BI598" s="75"/>
      <c r="BJ598" s="75"/>
      <c r="BK598" s="75"/>
      <c r="BL598" s="75"/>
      <c r="BM598" s="75"/>
      <c r="BN598" s="75"/>
      <c r="BO598" s="75"/>
      <c r="BP598" s="75"/>
      <c r="BQ598" s="75"/>
      <c r="BR598" s="75"/>
      <c r="BS598" s="75"/>
      <c r="BT598" s="75"/>
      <c r="BU598" s="75"/>
      <c r="BV598" s="75"/>
      <c r="BW598" s="75"/>
      <c r="BX598" s="75"/>
      <c r="BY598" s="75"/>
      <c r="BZ598" s="76"/>
      <c r="CA598" s="76"/>
      <c r="CB598" s="76"/>
      <c r="CC598" s="76"/>
      <c r="CD598" s="76"/>
      <c r="CE598" s="76"/>
      <c r="CF598" s="76"/>
    </row>
    <row r="599" spans="9:84" s="74" customFormat="1" ht="12.75" hidden="1"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  <c r="AC599" s="100"/>
      <c r="AD599" s="100"/>
      <c r="AE599" s="100"/>
      <c r="AF599" s="100"/>
      <c r="BI599" s="75"/>
      <c r="BJ599" s="75"/>
      <c r="BK599" s="75"/>
      <c r="BL599" s="75"/>
      <c r="BM599" s="75"/>
      <c r="BN599" s="75"/>
      <c r="BO599" s="75"/>
      <c r="BP599" s="75"/>
      <c r="BQ599" s="75"/>
      <c r="BR599" s="75"/>
      <c r="BS599" s="75"/>
      <c r="BT599" s="75"/>
      <c r="BU599" s="75"/>
      <c r="BV599" s="75"/>
      <c r="BW599" s="75"/>
      <c r="BX599" s="75"/>
      <c r="BY599" s="75"/>
      <c r="BZ599" s="76"/>
      <c r="CA599" s="76"/>
      <c r="CB599" s="76"/>
      <c r="CC599" s="76"/>
      <c r="CD599" s="76"/>
      <c r="CE599" s="76"/>
      <c r="CF599" s="76"/>
    </row>
    <row r="600" spans="9:84" s="74" customFormat="1" ht="12.75" hidden="1"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  <c r="AB600" s="100"/>
      <c r="AC600" s="100"/>
      <c r="AD600" s="100"/>
      <c r="AE600" s="100"/>
      <c r="AF600" s="100"/>
      <c r="BI600" s="75"/>
      <c r="BJ600" s="75"/>
      <c r="BK600" s="75"/>
      <c r="BL600" s="75"/>
      <c r="BM600" s="75"/>
      <c r="BN600" s="75"/>
      <c r="BO600" s="75"/>
      <c r="BP600" s="75"/>
      <c r="BQ600" s="75"/>
      <c r="BR600" s="75"/>
      <c r="BS600" s="75"/>
      <c r="BT600" s="75"/>
      <c r="BU600" s="75"/>
      <c r="BV600" s="75"/>
      <c r="BW600" s="75"/>
      <c r="BX600" s="75"/>
      <c r="BY600" s="75"/>
      <c r="BZ600" s="76"/>
      <c r="CA600" s="76"/>
      <c r="CB600" s="76"/>
      <c r="CC600" s="76"/>
      <c r="CD600" s="76"/>
      <c r="CE600" s="76"/>
      <c r="CF600" s="76"/>
    </row>
    <row r="601" spans="9:84" s="74" customFormat="1" ht="12.75" hidden="1"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  <c r="AC601" s="100"/>
      <c r="AD601" s="100"/>
      <c r="AE601" s="100"/>
      <c r="AF601" s="100"/>
      <c r="BI601" s="75"/>
      <c r="BJ601" s="75"/>
      <c r="BK601" s="75"/>
      <c r="BL601" s="75"/>
      <c r="BM601" s="75"/>
      <c r="BN601" s="75"/>
      <c r="BO601" s="75"/>
      <c r="BP601" s="75"/>
      <c r="BQ601" s="75"/>
      <c r="BR601" s="75"/>
      <c r="BS601" s="75"/>
      <c r="BT601" s="75"/>
      <c r="BU601" s="75"/>
      <c r="BV601" s="75"/>
      <c r="BW601" s="75"/>
      <c r="BX601" s="75"/>
      <c r="BY601" s="75"/>
      <c r="BZ601" s="76"/>
      <c r="CA601" s="76"/>
      <c r="CB601" s="76"/>
      <c r="CC601" s="76"/>
      <c r="CD601" s="76"/>
      <c r="CE601" s="76"/>
      <c r="CF601" s="76"/>
    </row>
    <row r="602" spans="9:84" s="74" customFormat="1" ht="12.75" hidden="1"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  <c r="AC602" s="100"/>
      <c r="AD602" s="100"/>
      <c r="AE602" s="100"/>
      <c r="AF602" s="100"/>
      <c r="BI602" s="75"/>
      <c r="BJ602" s="75"/>
      <c r="BK602" s="75"/>
      <c r="BL602" s="75"/>
      <c r="BM602" s="75"/>
      <c r="BN602" s="75"/>
      <c r="BO602" s="75"/>
      <c r="BP602" s="75"/>
      <c r="BQ602" s="75"/>
      <c r="BR602" s="75"/>
      <c r="BS602" s="75"/>
      <c r="BT602" s="75"/>
      <c r="BU602" s="75"/>
      <c r="BV602" s="75"/>
      <c r="BW602" s="75"/>
      <c r="BX602" s="75"/>
      <c r="BY602" s="75"/>
      <c r="BZ602" s="76"/>
      <c r="CA602" s="76"/>
      <c r="CB602" s="76"/>
      <c r="CC602" s="76"/>
      <c r="CD602" s="76"/>
      <c r="CE602" s="76"/>
      <c r="CF602" s="76"/>
    </row>
    <row r="603" spans="9:84" s="74" customFormat="1" ht="12.75" hidden="1"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00"/>
      <c r="AC603" s="100"/>
      <c r="AD603" s="100"/>
      <c r="AE603" s="100"/>
      <c r="AF603" s="100"/>
      <c r="BI603" s="75"/>
      <c r="BJ603" s="75"/>
      <c r="BK603" s="75"/>
      <c r="BL603" s="75"/>
      <c r="BM603" s="75"/>
      <c r="BN603" s="75"/>
      <c r="BO603" s="75"/>
      <c r="BP603" s="75"/>
      <c r="BQ603" s="75"/>
      <c r="BR603" s="75"/>
      <c r="BS603" s="75"/>
      <c r="BT603" s="75"/>
      <c r="BU603" s="75"/>
      <c r="BV603" s="75"/>
      <c r="BW603" s="75"/>
      <c r="BX603" s="75"/>
      <c r="BY603" s="75"/>
      <c r="BZ603" s="76"/>
      <c r="CA603" s="76"/>
      <c r="CB603" s="76"/>
      <c r="CC603" s="76"/>
      <c r="CD603" s="76"/>
      <c r="CE603" s="76"/>
      <c r="CF603" s="76"/>
    </row>
    <row r="604" spans="9:84" s="74" customFormat="1" ht="12.75" hidden="1"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  <c r="AC604" s="100"/>
      <c r="AD604" s="100"/>
      <c r="AE604" s="100"/>
      <c r="AF604" s="100"/>
      <c r="BI604" s="75"/>
      <c r="BJ604" s="75"/>
      <c r="BK604" s="75"/>
      <c r="BL604" s="75"/>
      <c r="BM604" s="75"/>
      <c r="BN604" s="75"/>
      <c r="BO604" s="75"/>
      <c r="BP604" s="75"/>
      <c r="BQ604" s="75"/>
      <c r="BR604" s="75"/>
      <c r="BS604" s="75"/>
      <c r="BT604" s="75"/>
      <c r="BU604" s="75"/>
      <c r="BV604" s="75"/>
      <c r="BW604" s="75"/>
      <c r="BX604" s="75"/>
      <c r="BY604" s="75"/>
      <c r="BZ604" s="76"/>
      <c r="CA604" s="76"/>
      <c r="CB604" s="76"/>
      <c r="CC604" s="76"/>
      <c r="CD604" s="76"/>
      <c r="CE604" s="76"/>
      <c r="CF604" s="76"/>
    </row>
    <row r="605" spans="9:84" s="74" customFormat="1" ht="12.75" hidden="1"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  <c r="AC605" s="100"/>
      <c r="AD605" s="100"/>
      <c r="AE605" s="100"/>
      <c r="AF605" s="100"/>
      <c r="BI605" s="75"/>
      <c r="BJ605" s="75"/>
      <c r="BK605" s="75"/>
      <c r="BL605" s="75"/>
      <c r="BM605" s="75"/>
      <c r="BN605" s="75"/>
      <c r="BO605" s="75"/>
      <c r="BP605" s="75"/>
      <c r="BQ605" s="75"/>
      <c r="BR605" s="75"/>
      <c r="BS605" s="75"/>
      <c r="BT605" s="75"/>
      <c r="BU605" s="75"/>
      <c r="BV605" s="75"/>
      <c r="BW605" s="75"/>
      <c r="BX605" s="75"/>
      <c r="BY605" s="75"/>
      <c r="BZ605" s="76"/>
      <c r="CA605" s="76"/>
      <c r="CB605" s="76"/>
      <c r="CC605" s="76"/>
      <c r="CD605" s="76"/>
      <c r="CE605" s="76"/>
      <c r="CF605" s="76"/>
    </row>
    <row r="606" spans="9:84" s="74" customFormat="1" ht="12.75" hidden="1"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00"/>
      <c r="AC606" s="100"/>
      <c r="AD606" s="100"/>
      <c r="AE606" s="100"/>
      <c r="AF606" s="100"/>
      <c r="BI606" s="75"/>
      <c r="BJ606" s="75"/>
      <c r="BK606" s="75"/>
      <c r="BL606" s="75"/>
      <c r="BM606" s="75"/>
      <c r="BN606" s="75"/>
      <c r="BO606" s="75"/>
      <c r="BP606" s="75"/>
      <c r="BQ606" s="75"/>
      <c r="BR606" s="75"/>
      <c r="BS606" s="75"/>
      <c r="BT606" s="75"/>
      <c r="BU606" s="75"/>
      <c r="BV606" s="75"/>
      <c r="BW606" s="75"/>
      <c r="BX606" s="75"/>
      <c r="BY606" s="75"/>
      <c r="BZ606" s="76"/>
      <c r="CA606" s="76"/>
      <c r="CB606" s="76"/>
      <c r="CC606" s="76"/>
      <c r="CD606" s="76"/>
      <c r="CE606" s="76"/>
      <c r="CF606" s="76"/>
    </row>
    <row r="607" spans="9:84" s="74" customFormat="1" ht="12.75" hidden="1"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  <c r="AC607" s="100"/>
      <c r="AD607" s="100"/>
      <c r="AE607" s="100"/>
      <c r="AF607" s="100"/>
      <c r="BI607" s="75"/>
      <c r="BJ607" s="75"/>
      <c r="BK607" s="75"/>
      <c r="BL607" s="75"/>
      <c r="BM607" s="75"/>
      <c r="BN607" s="75"/>
      <c r="BO607" s="75"/>
      <c r="BP607" s="75"/>
      <c r="BQ607" s="75"/>
      <c r="BR607" s="75"/>
      <c r="BS607" s="75"/>
      <c r="BT607" s="75"/>
      <c r="BU607" s="75"/>
      <c r="BV607" s="75"/>
      <c r="BW607" s="75"/>
      <c r="BX607" s="75"/>
      <c r="BY607" s="75"/>
      <c r="BZ607" s="76"/>
      <c r="CA607" s="76"/>
      <c r="CB607" s="76"/>
      <c r="CC607" s="76"/>
      <c r="CD607" s="76"/>
      <c r="CE607" s="76"/>
      <c r="CF607" s="76"/>
    </row>
    <row r="608" spans="9:84" s="74" customFormat="1" ht="12.75" hidden="1"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  <c r="AC608" s="100"/>
      <c r="AD608" s="100"/>
      <c r="AE608" s="100"/>
      <c r="AF608" s="100"/>
      <c r="BI608" s="75"/>
      <c r="BJ608" s="75"/>
      <c r="BK608" s="75"/>
      <c r="BL608" s="75"/>
      <c r="BM608" s="75"/>
      <c r="BN608" s="75"/>
      <c r="BO608" s="75"/>
      <c r="BP608" s="75"/>
      <c r="BQ608" s="75"/>
      <c r="BR608" s="75"/>
      <c r="BS608" s="75"/>
      <c r="BT608" s="75"/>
      <c r="BU608" s="75"/>
      <c r="BV608" s="75"/>
      <c r="BW608" s="75"/>
      <c r="BX608" s="75"/>
      <c r="BY608" s="75"/>
      <c r="BZ608" s="76"/>
      <c r="CA608" s="76"/>
      <c r="CB608" s="76"/>
      <c r="CC608" s="76"/>
      <c r="CD608" s="76"/>
      <c r="CE608" s="76"/>
      <c r="CF608" s="76"/>
    </row>
    <row r="609" spans="9:84" s="74" customFormat="1" ht="12.75" hidden="1"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  <c r="AC609" s="100"/>
      <c r="AD609" s="100"/>
      <c r="AE609" s="100"/>
      <c r="AF609" s="100"/>
      <c r="BI609" s="75"/>
      <c r="BJ609" s="75"/>
      <c r="BK609" s="75"/>
      <c r="BL609" s="75"/>
      <c r="BM609" s="75"/>
      <c r="BN609" s="75"/>
      <c r="BO609" s="75"/>
      <c r="BP609" s="75"/>
      <c r="BQ609" s="75"/>
      <c r="BR609" s="75"/>
      <c r="BS609" s="75"/>
      <c r="BT609" s="75"/>
      <c r="BU609" s="75"/>
      <c r="BV609" s="75"/>
      <c r="BW609" s="75"/>
      <c r="BX609" s="75"/>
      <c r="BY609" s="75"/>
      <c r="BZ609" s="76"/>
      <c r="CA609" s="76"/>
      <c r="CB609" s="76"/>
      <c r="CC609" s="76"/>
      <c r="CD609" s="76"/>
      <c r="CE609" s="76"/>
      <c r="CF609" s="76"/>
    </row>
    <row r="610" spans="9:84" s="74" customFormat="1" ht="12.75" hidden="1"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  <c r="AC610" s="100"/>
      <c r="AD610" s="100"/>
      <c r="AE610" s="100"/>
      <c r="AF610" s="100"/>
      <c r="BI610" s="75"/>
      <c r="BJ610" s="75"/>
      <c r="BK610" s="75"/>
      <c r="BL610" s="75"/>
      <c r="BM610" s="75"/>
      <c r="BN610" s="75"/>
      <c r="BO610" s="75"/>
      <c r="BP610" s="75"/>
      <c r="BQ610" s="75"/>
      <c r="BR610" s="75"/>
      <c r="BS610" s="75"/>
      <c r="BT610" s="75"/>
      <c r="BU610" s="75"/>
      <c r="BV610" s="75"/>
      <c r="BW610" s="75"/>
      <c r="BX610" s="75"/>
      <c r="BY610" s="75"/>
      <c r="BZ610" s="76"/>
      <c r="CA610" s="76"/>
      <c r="CB610" s="76"/>
      <c r="CC610" s="76"/>
      <c r="CD610" s="76"/>
      <c r="CE610" s="76"/>
      <c r="CF610" s="76"/>
    </row>
    <row r="611" spans="9:84" s="74" customFormat="1" ht="12.75" hidden="1"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  <c r="AC611" s="100"/>
      <c r="AD611" s="100"/>
      <c r="AE611" s="100"/>
      <c r="AF611" s="100"/>
      <c r="BI611" s="75"/>
      <c r="BJ611" s="75"/>
      <c r="BK611" s="75"/>
      <c r="BL611" s="75"/>
      <c r="BM611" s="75"/>
      <c r="BN611" s="75"/>
      <c r="BO611" s="75"/>
      <c r="BP611" s="75"/>
      <c r="BQ611" s="75"/>
      <c r="BR611" s="75"/>
      <c r="BS611" s="75"/>
      <c r="BT611" s="75"/>
      <c r="BU611" s="75"/>
      <c r="BV611" s="75"/>
      <c r="BW611" s="75"/>
      <c r="BX611" s="75"/>
      <c r="BY611" s="75"/>
      <c r="BZ611" s="76"/>
      <c r="CA611" s="76"/>
      <c r="CB611" s="76"/>
      <c r="CC611" s="76"/>
      <c r="CD611" s="76"/>
      <c r="CE611" s="76"/>
      <c r="CF611" s="76"/>
    </row>
    <row r="612" spans="9:84" s="74" customFormat="1" ht="12.75" hidden="1"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  <c r="AC612" s="100"/>
      <c r="AD612" s="100"/>
      <c r="AE612" s="100"/>
      <c r="AF612" s="100"/>
      <c r="BI612" s="75"/>
      <c r="BJ612" s="75"/>
      <c r="BK612" s="75"/>
      <c r="BL612" s="75"/>
      <c r="BM612" s="75"/>
      <c r="BN612" s="75"/>
      <c r="BO612" s="75"/>
      <c r="BP612" s="75"/>
      <c r="BQ612" s="75"/>
      <c r="BR612" s="75"/>
      <c r="BS612" s="75"/>
      <c r="BT612" s="75"/>
      <c r="BU612" s="75"/>
      <c r="BV612" s="75"/>
      <c r="BW612" s="75"/>
      <c r="BX612" s="75"/>
      <c r="BY612" s="75"/>
      <c r="BZ612" s="76"/>
      <c r="CA612" s="76"/>
      <c r="CB612" s="76"/>
      <c r="CC612" s="76"/>
      <c r="CD612" s="76"/>
      <c r="CE612" s="76"/>
      <c r="CF612" s="76"/>
    </row>
    <row r="613" spans="9:84" s="74" customFormat="1" ht="12.75" hidden="1"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  <c r="AC613" s="100"/>
      <c r="AD613" s="100"/>
      <c r="AE613" s="100"/>
      <c r="AF613" s="100"/>
      <c r="BI613" s="75"/>
      <c r="BJ613" s="75"/>
      <c r="BK613" s="75"/>
      <c r="BL613" s="75"/>
      <c r="BM613" s="75"/>
      <c r="BN613" s="75"/>
      <c r="BO613" s="75"/>
      <c r="BP613" s="75"/>
      <c r="BQ613" s="75"/>
      <c r="BR613" s="75"/>
      <c r="BS613" s="75"/>
      <c r="BT613" s="75"/>
      <c r="BU613" s="75"/>
      <c r="BV613" s="75"/>
      <c r="BW613" s="75"/>
      <c r="BX613" s="75"/>
      <c r="BY613" s="75"/>
      <c r="BZ613" s="76"/>
      <c r="CA613" s="76"/>
      <c r="CB613" s="76"/>
      <c r="CC613" s="76"/>
      <c r="CD613" s="76"/>
      <c r="CE613" s="76"/>
      <c r="CF613" s="76"/>
    </row>
    <row r="614" spans="9:84" s="74" customFormat="1" ht="12.75" hidden="1"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  <c r="AC614" s="100"/>
      <c r="AD614" s="100"/>
      <c r="AE614" s="100"/>
      <c r="AF614" s="100"/>
      <c r="BI614" s="75"/>
      <c r="BJ614" s="75"/>
      <c r="BK614" s="75"/>
      <c r="BL614" s="75"/>
      <c r="BM614" s="75"/>
      <c r="BN614" s="75"/>
      <c r="BO614" s="75"/>
      <c r="BP614" s="75"/>
      <c r="BQ614" s="75"/>
      <c r="BR614" s="75"/>
      <c r="BS614" s="75"/>
      <c r="BT614" s="75"/>
      <c r="BU614" s="75"/>
      <c r="BV614" s="75"/>
      <c r="BW614" s="75"/>
      <c r="BX614" s="75"/>
      <c r="BY614" s="75"/>
      <c r="BZ614" s="76"/>
      <c r="CA614" s="76"/>
      <c r="CB614" s="76"/>
      <c r="CC614" s="76"/>
      <c r="CD614" s="76"/>
      <c r="CE614" s="76"/>
      <c r="CF614" s="76"/>
    </row>
    <row r="615" spans="9:84" s="74" customFormat="1" ht="12.75" hidden="1"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  <c r="AC615" s="100"/>
      <c r="AD615" s="100"/>
      <c r="AE615" s="100"/>
      <c r="AF615" s="100"/>
      <c r="BI615" s="75"/>
      <c r="BJ615" s="75"/>
      <c r="BK615" s="75"/>
      <c r="BL615" s="75"/>
      <c r="BM615" s="75"/>
      <c r="BN615" s="75"/>
      <c r="BO615" s="75"/>
      <c r="BP615" s="75"/>
      <c r="BQ615" s="75"/>
      <c r="BR615" s="75"/>
      <c r="BS615" s="75"/>
      <c r="BT615" s="75"/>
      <c r="BU615" s="75"/>
      <c r="BV615" s="75"/>
      <c r="BW615" s="75"/>
      <c r="BX615" s="75"/>
      <c r="BY615" s="75"/>
      <c r="BZ615" s="76"/>
      <c r="CA615" s="76"/>
      <c r="CB615" s="76"/>
      <c r="CC615" s="76"/>
      <c r="CD615" s="76"/>
      <c r="CE615" s="76"/>
      <c r="CF615" s="76"/>
    </row>
    <row r="616" spans="9:84" s="74" customFormat="1" ht="12.75" hidden="1"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  <c r="AC616" s="100"/>
      <c r="AD616" s="100"/>
      <c r="AE616" s="100"/>
      <c r="AF616" s="100"/>
      <c r="BI616" s="75"/>
      <c r="BJ616" s="75"/>
      <c r="BK616" s="75"/>
      <c r="BL616" s="75"/>
      <c r="BM616" s="75"/>
      <c r="BN616" s="75"/>
      <c r="BO616" s="75"/>
      <c r="BP616" s="75"/>
      <c r="BQ616" s="75"/>
      <c r="BR616" s="75"/>
      <c r="BS616" s="75"/>
      <c r="BT616" s="75"/>
      <c r="BU616" s="75"/>
      <c r="BV616" s="75"/>
      <c r="BW616" s="75"/>
      <c r="BX616" s="75"/>
      <c r="BY616" s="75"/>
      <c r="BZ616" s="76"/>
      <c r="CA616" s="76"/>
      <c r="CB616" s="76"/>
      <c r="CC616" s="76"/>
      <c r="CD616" s="76"/>
      <c r="CE616" s="76"/>
      <c r="CF616" s="76"/>
    </row>
    <row r="617" spans="9:84" s="74" customFormat="1" ht="12.75" hidden="1"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  <c r="AB617" s="100"/>
      <c r="AC617" s="100"/>
      <c r="AD617" s="100"/>
      <c r="AE617" s="100"/>
      <c r="AF617" s="100"/>
      <c r="BI617" s="75"/>
      <c r="BJ617" s="75"/>
      <c r="BK617" s="75"/>
      <c r="BL617" s="75"/>
      <c r="BM617" s="75"/>
      <c r="BN617" s="75"/>
      <c r="BO617" s="75"/>
      <c r="BP617" s="75"/>
      <c r="BQ617" s="75"/>
      <c r="BR617" s="75"/>
      <c r="BS617" s="75"/>
      <c r="BT617" s="75"/>
      <c r="BU617" s="75"/>
      <c r="BV617" s="75"/>
      <c r="BW617" s="75"/>
      <c r="BX617" s="75"/>
      <c r="BY617" s="75"/>
      <c r="BZ617" s="76"/>
      <c r="CA617" s="76"/>
      <c r="CB617" s="76"/>
      <c r="CC617" s="76"/>
      <c r="CD617" s="76"/>
      <c r="CE617" s="76"/>
      <c r="CF617" s="76"/>
    </row>
    <row r="618" spans="9:84" s="74" customFormat="1" ht="12.75" hidden="1"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0"/>
      <c r="AB618" s="100"/>
      <c r="AC618" s="100"/>
      <c r="AD618" s="100"/>
      <c r="AE618" s="100"/>
      <c r="AF618" s="100"/>
      <c r="BI618" s="75"/>
      <c r="BJ618" s="75"/>
      <c r="BK618" s="75"/>
      <c r="BL618" s="75"/>
      <c r="BM618" s="75"/>
      <c r="BN618" s="75"/>
      <c r="BO618" s="75"/>
      <c r="BP618" s="75"/>
      <c r="BQ618" s="75"/>
      <c r="BR618" s="75"/>
      <c r="BS618" s="75"/>
      <c r="BT618" s="75"/>
      <c r="BU618" s="75"/>
      <c r="BV618" s="75"/>
      <c r="BW618" s="75"/>
      <c r="BX618" s="75"/>
      <c r="BY618" s="75"/>
      <c r="BZ618" s="76"/>
      <c r="CA618" s="76"/>
      <c r="CB618" s="76"/>
      <c r="CC618" s="76"/>
      <c r="CD618" s="76"/>
      <c r="CE618" s="76"/>
      <c r="CF618" s="76"/>
    </row>
    <row r="619" spans="9:84" s="74" customFormat="1" ht="12.75" hidden="1"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  <c r="AC619" s="100"/>
      <c r="AD619" s="100"/>
      <c r="AE619" s="100"/>
      <c r="AF619" s="100"/>
      <c r="BI619" s="75"/>
      <c r="BJ619" s="75"/>
      <c r="BK619" s="75"/>
      <c r="BL619" s="75"/>
      <c r="BM619" s="75"/>
      <c r="BN619" s="75"/>
      <c r="BO619" s="75"/>
      <c r="BP619" s="75"/>
      <c r="BQ619" s="75"/>
      <c r="BR619" s="75"/>
      <c r="BS619" s="75"/>
      <c r="BT619" s="75"/>
      <c r="BU619" s="75"/>
      <c r="BV619" s="75"/>
      <c r="BW619" s="75"/>
      <c r="BX619" s="75"/>
      <c r="BY619" s="75"/>
      <c r="BZ619" s="76"/>
      <c r="CA619" s="76"/>
      <c r="CB619" s="76"/>
      <c r="CC619" s="76"/>
      <c r="CD619" s="76"/>
      <c r="CE619" s="76"/>
      <c r="CF619" s="76"/>
    </row>
    <row r="620" spans="9:84" s="74" customFormat="1" ht="12.75" hidden="1"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  <c r="AC620" s="100"/>
      <c r="AD620" s="100"/>
      <c r="AE620" s="100"/>
      <c r="AF620" s="100"/>
      <c r="BI620" s="75"/>
      <c r="BJ620" s="75"/>
      <c r="BK620" s="75"/>
      <c r="BL620" s="75"/>
      <c r="BM620" s="75"/>
      <c r="BN620" s="75"/>
      <c r="BO620" s="75"/>
      <c r="BP620" s="75"/>
      <c r="BQ620" s="75"/>
      <c r="BR620" s="75"/>
      <c r="BS620" s="75"/>
      <c r="BT620" s="75"/>
      <c r="BU620" s="75"/>
      <c r="BV620" s="75"/>
      <c r="BW620" s="75"/>
      <c r="BX620" s="75"/>
      <c r="BY620" s="75"/>
      <c r="BZ620" s="76"/>
      <c r="CA620" s="76"/>
      <c r="CB620" s="76"/>
      <c r="CC620" s="76"/>
      <c r="CD620" s="76"/>
      <c r="CE620" s="76"/>
      <c r="CF620" s="76"/>
    </row>
    <row r="621" spans="9:84" s="74" customFormat="1" ht="12.75" hidden="1"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  <c r="AC621" s="100"/>
      <c r="AD621" s="100"/>
      <c r="AE621" s="100"/>
      <c r="AF621" s="100"/>
      <c r="BI621" s="75"/>
      <c r="BJ621" s="75"/>
      <c r="BK621" s="75"/>
      <c r="BL621" s="75"/>
      <c r="BM621" s="75"/>
      <c r="BN621" s="75"/>
      <c r="BO621" s="75"/>
      <c r="BP621" s="75"/>
      <c r="BQ621" s="75"/>
      <c r="BR621" s="75"/>
      <c r="BS621" s="75"/>
      <c r="BT621" s="75"/>
      <c r="BU621" s="75"/>
      <c r="BV621" s="75"/>
      <c r="BW621" s="75"/>
      <c r="BX621" s="75"/>
      <c r="BY621" s="75"/>
      <c r="BZ621" s="76"/>
      <c r="CA621" s="76"/>
      <c r="CB621" s="76"/>
      <c r="CC621" s="76"/>
      <c r="CD621" s="76"/>
      <c r="CE621" s="76"/>
      <c r="CF621" s="76"/>
    </row>
    <row r="622" spans="9:84" s="74" customFormat="1" ht="12.75" hidden="1"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  <c r="AC622" s="100"/>
      <c r="AD622" s="100"/>
      <c r="AE622" s="100"/>
      <c r="AF622" s="100"/>
      <c r="BI622" s="75"/>
      <c r="BJ622" s="75"/>
      <c r="BK622" s="75"/>
      <c r="BL622" s="75"/>
      <c r="BM622" s="75"/>
      <c r="BN622" s="75"/>
      <c r="BO622" s="75"/>
      <c r="BP622" s="75"/>
      <c r="BQ622" s="75"/>
      <c r="BR622" s="75"/>
      <c r="BS622" s="75"/>
      <c r="BT622" s="75"/>
      <c r="BU622" s="75"/>
      <c r="BV622" s="75"/>
      <c r="BW622" s="75"/>
      <c r="BX622" s="75"/>
      <c r="BY622" s="75"/>
      <c r="BZ622" s="76"/>
      <c r="CA622" s="76"/>
      <c r="CB622" s="76"/>
      <c r="CC622" s="76"/>
      <c r="CD622" s="76"/>
      <c r="CE622" s="76"/>
      <c r="CF622" s="76"/>
    </row>
    <row r="623" spans="9:84" s="74" customFormat="1" ht="12.75" hidden="1"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  <c r="AC623" s="100"/>
      <c r="AD623" s="100"/>
      <c r="AE623" s="100"/>
      <c r="AF623" s="100"/>
      <c r="BI623" s="75"/>
      <c r="BJ623" s="75"/>
      <c r="BK623" s="75"/>
      <c r="BL623" s="75"/>
      <c r="BM623" s="75"/>
      <c r="BN623" s="75"/>
      <c r="BO623" s="75"/>
      <c r="BP623" s="75"/>
      <c r="BQ623" s="75"/>
      <c r="BR623" s="75"/>
      <c r="BS623" s="75"/>
      <c r="BT623" s="75"/>
      <c r="BU623" s="75"/>
      <c r="BV623" s="75"/>
      <c r="BW623" s="75"/>
      <c r="BX623" s="75"/>
      <c r="BY623" s="75"/>
      <c r="BZ623" s="76"/>
      <c r="CA623" s="76"/>
      <c r="CB623" s="76"/>
      <c r="CC623" s="76"/>
      <c r="CD623" s="76"/>
      <c r="CE623" s="76"/>
      <c r="CF623" s="76"/>
    </row>
    <row r="624" spans="9:84" s="74" customFormat="1" ht="12.75" hidden="1"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  <c r="AC624" s="100"/>
      <c r="AD624" s="100"/>
      <c r="AE624" s="100"/>
      <c r="AF624" s="100"/>
      <c r="BI624" s="75"/>
      <c r="BJ624" s="75"/>
      <c r="BK624" s="75"/>
      <c r="BL624" s="75"/>
      <c r="BM624" s="75"/>
      <c r="BN624" s="75"/>
      <c r="BO624" s="75"/>
      <c r="BP624" s="75"/>
      <c r="BQ624" s="75"/>
      <c r="BR624" s="75"/>
      <c r="BS624" s="75"/>
      <c r="BT624" s="75"/>
      <c r="BU624" s="75"/>
      <c r="BV624" s="75"/>
      <c r="BW624" s="75"/>
      <c r="BX624" s="75"/>
      <c r="BY624" s="75"/>
      <c r="BZ624" s="76"/>
      <c r="CA624" s="76"/>
      <c r="CB624" s="76"/>
      <c r="CC624" s="76"/>
      <c r="CD624" s="76"/>
      <c r="CE624" s="76"/>
      <c r="CF624" s="76"/>
    </row>
    <row r="625" spans="9:84" s="74" customFormat="1" ht="12.75" hidden="1"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  <c r="AC625" s="100"/>
      <c r="AD625" s="100"/>
      <c r="AE625" s="100"/>
      <c r="AF625" s="100"/>
      <c r="BI625" s="75"/>
      <c r="BJ625" s="75"/>
      <c r="BK625" s="75"/>
      <c r="BL625" s="75"/>
      <c r="BM625" s="75"/>
      <c r="BN625" s="75"/>
      <c r="BO625" s="75"/>
      <c r="BP625" s="75"/>
      <c r="BQ625" s="75"/>
      <c r="BR625" s="75"/>
      <c r="BS625" s="75"/>
      <c r="BT625" s="75"/>
      <c r="BU625" s="75"/>
      <c r="BV625" s="75"/>
      <c r="BW625" s="75"/>
      <c r="BX625" s="75"/>
      <c r="BY625" s="75"/>
      <c r="BZ625" s="76"/>
      <c r="CA625" s="76"/>
      <c r="CB625" s="76"/>
      <c r="CC625" s="76"/>
      <c r="CD625" s="76"/>
      <c r="CE625" s="76"/>
      <c r="CF625" s="76"/>
    </row>
    <row r="626" spans="9:84" s="74" customFormat="1" ht="12.75" hidden="1"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100"/>
      <c r="AB626" s="100"/>
      <c r="AC626" s="100"/>
      <c r="AD626" s="100"/>
      <c r="AE626" s="100"/>
      <c r="AF626" s="100"/>
      <c r="BI626" s="75"/>
      <c r="BJ626" s="75"/>
      <c r="BK626" s="75"/>
      <c r="BL626" s="75"/>
      <c r="BM626" s="75"/>
      <c r="BN626" s="75"/>
      <c r="BO626" s="75"/>
      <c r="BP626" s="75"/>
      <c r="BQ626" s="75"/>
      <c r="BR626" s="75"/>
      <c r="BS626" s="75"/>
      <c r="BT626" s="75"/>
      <c r="BU626" s="75"/>
      <c r="BV626" s="75"/>
      <c r="BW626" s="75"/>
      <c r="BX626" s="75"/>
      <c r="BY626" s="75"/>
      <c r="BZ626" s="76"/>
      <c r="CA626" s="76"/>
      <c r="CB626" s="76"/>
      <c r="CC626" s="76"/>
      <c r="CD626" s="76"/>
      <c r="CE626" s="76"/>
      <c r="CF626" s="76"/>
    </row>
    <row r="627" spans="9:84" s="74" customFormat="1" ht="12.75" hidden="1"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  <c r="AC627" s="100"/>
      <c r="AD627" s="100"/>
      <c r="AE627" s="100"/>
      <c r="AF627" s="100"/>
      <c r="BI627" s="75"/>
      <c r="BJ627" s="75"/>
      <c r="BK627" s="75"/>
      <c r="BL627" s="75"/>
      <c r="BM627" s="75"/>
      <c r="BN627" s="75"/>
      <c r="BO627" s="75"/>
      <c r="BP627" s="75"/>
      <c r="BQ627" s="75"/>
      <c r="BR627" s="75"/>
      <c r="BS627" s="75"/>
      <c r="BT627" s="75"/>
      <c r="BU627" s="75"/>
      <c r="BV627" s="75"/>
      <c r="BW627" s="75"/>
      <c r="BX627" s="75"/>
      <c r="BY627" s="75"/>
      <c r="BZ627" s="76"/>
      <c r="CA627" s="76"/>
      <c r="CB627" s="76"/>
      <c r="CC627" s="76"/>
      <c r="CD627" s="76"/>
      <c r="CE627" s="76"/>
      <c r="CF627" s="76"/>
    </row>
    <row r="628" spans="9:84" s="74" customFormat="1" ht="12.75" hidden="1"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  <c r="AC628" s="100"/>
      <c r="AD628" s="100"/>
      <c r="AE628" s="100"/>
      <c r="AF628" s="100"/>
      <c r="BI628" s="75"/>
      <c r="BJ628" s="75"/>
      <c r="BK628" s="75"/>
      <c r="BL628" s="75"/>
      <c r="BM628" s="75"/>
      <c r="BN628" s="75"/>
      <c r="BO628" s="75"/>
      <c r="BP628" s="75"/>
      <c r="BQ628" s="75"/>
      <c r="BR628" s="75"/>
      <c r="BS628" s="75"/>
      <c r="BT628" s="75"/>
      <c r="BU628" s="75"/>
      <c r="BV628" s="75"/>
      <c r="BW628" s="75"/>
      <c r="BX628" s="75"/>
      <c r="BY628" s="75"/>
      <c r="BZ628" s="76"/>
      <c r="CA628" s="76"/>
      <c r="CB628" s="76"/>
      <c r="CC628" s="76"/>
      <c r="CD628" s="76"/>
      <c r="CE628" s="76"/>
      <c r="CF628" s="76"/>
    </row>
    <row r="629" spans="9:84" s="74" customFormat="1" ht="12.75" hidden="1"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  <c r="AC629" s="100"/>
      <c r="AD629" s="100"/>
      <c r="AE629" s="100"/>
      <c r="AF629" s="100"/>
      <c r="BI629" s="75"/>
      <c r="BJ629" s="75"/>
      <c r="BK629" s="75"/>
      <c r="BL629" s="75"/>
      <c r="BM629" s="75"/>
      <c r="BN629" s="75"/>
      <c r="BO629" s="75"/>
      <c r="BP629" s="75"/>
      <c r="BQ629" s="75"/>
      <c r="BR629" s="75"/>
      <c r="BS629" s="75"/>
      <c r="BT629" s="75"/>
      <c r="BU629" s="75"/>
      <c r="BV629" s="75"/>
      <c r="BW629" s="75"/>
      <c r="BX629" s="75"/>
      <c r="BY629" s="75"/>
      <c r="BZ629" s="76"/>
      <c r="CA629" s="76"/>
      <c r="CB629" s="76"/>
      <c r="CC629" s="76"/>
      <c r="CD629" s="76"/>
      <c r="CE629" s="76"/>
      <c r="CF629" s="76"/>
    </row>
    <row r="630" spans="9:84" s="74" customFormat="1" ht="12.75" hidden="1"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  <c r="AB630" s="100"/>
      <c r="AC630" s="100"/>
      <c r="AD630" s="100"/>
      <c r="AE630" s="100"/>
      <c r="AF630" s="100"/>
      <c r="BI630" s="75"/>
      <c r="BJ630" s="75"/>
      <c r="BK630" s="75"/>
      <c r="BL630" s="75"/>
      <c r="BM630" s="75"/>
      <c r="BN630" s="75"/>
      <c r="BO630" s="75"/>
      <c r="BP630" s="75"/>
      <c r="BQ630" s="75"/>
      <c r="BR630" s="75"/>
      <c r="BS630" s="75"/>
      <c r="BT630" s="75"/>
      <c r="BU630" s="75"/>
      <c r="BV630" s="75"/>
      <c r="BW630" s="75"/>
      <c r="BX630" s="75"/>
      <c r="BY630" s="75"/>
      <c r="BZ630" s="76"/>
      <c r="CA630" s="76"/>
      <c r="CB630" s="76"/>
      <c r="CC630" s="76"/>
      <c r="CD630" s="76"/>
      <c r="CE630" s="76"/>
      <c r="CF630" s="76"/>
    </row>
    <row r="631" spans="9:84" s="74" customFormat="1" ht="12.75" hidden="1"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  <c r="AB631" s="100"/>
      <c r="AC631" s="100"/>
      <c r="AD631" s="100"/>
      <c r="AE631" s="100"/>
      <c r="AF631" s="100"/>
      <c r="BI631" s="75"/>
      <c r="BJ631" s="75"/>
      <c r="BK631" s="75"/>
      <c r="BL631" s="75"/>
      <c r="BM631" s="75"/>
      <c r="BN631" s="75"/>
      <c r="BO631" s="75"/>
      <c r="BP631" s="75"/>
      <c r="BQ631" s="75"/>
      <c r="BR631" s="75"/>
      <c r="BS631" s="75"/>
      <c r="BT631" s="75"/>
      <c r="BU631" s="75"/>
      <c r="BV631" s="75"/>
      <c r="BW631" s="75"/>
      <c r="BX631" s="75"/>
      <c r="BY631" s="75"/>
      <c r="BZ631" s="76"/>
      <c r="CA631" s="76"/>
      <c r="CB631" s="76"/>
      <c r="CC631" s="76"/>
      <c r="CD631" s="76"/>
      <c r="CE631" s="76"/>
      <c r="CF631" s="76"/>
    </row>
    <row r="632" spans="9:84" s="74" customFormat="1" ht="12.75" hidden="1"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  <c r="AC632" s="100"/>
      <c r="AD632" s="100"/>
      <c r="AE632" s="100"/>
      <c r="AF632" s="100"/>
      <c r="BI632" s="75"/>
      <c r="BJ632" s="75"/>
      <c r="BK632" s="75"/>
      <c r="BL632" s="75"/>
      <c r="BM632" s="75"/>
      <c r="BN632" s="75"/>
      <c r="BO632" s="75"/>
      <c r="BP632" s="75"/>
      <c r="BQ632" s="75"/>
      <c r="BR632" s="75"/>
      <c r="BS632" s="75"/>
      <c r="BT632" s="75"/>
      <c r="BU632" s="75"/>
      <c r="BV632" s="75"/>
      <c r="BW632" s="75"/>
      <c r="BX632" s="75"/>
      <c r="BY632" s="75"/>
      <c r="BZ632" s="76"/>
      <c r="CA632" s="76"/>
      <c r="CB632" s="76"/>
      <c r="CC632" s="76"/>
      <c r="CD632" s="76"/>
      <c r="CE632" s="76"/>
      <c r="CF632" s="76"/>
    </row>
    <row r="633" spans="9:84" s="74" customFormat="1" ht="12.75" hidden="1"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  <c r="AC633" s="100"/>
      <c r="AD633" s="100"/>
      <c r="AE633" s="100"/>
      <c r="AF633" s="100"/>
      <c r="BI633" s="75"/>
      <c r="BJ633" s="75"/>
      <c r="BK633" s="75"/>
      <c r="BL633" s="75"/>
      <c r="BM633" s="75"/>
      <c r="BN633" s="75"/>
      <c r="BO633" s="75"/>
      <c r="BP633" s="75"/>
      <c r="BQ633" s="75"/>
      <c r="BR633" s="75"/>
      <c r="BS633" s="75"/>
      <c r="BT633" s="75"/>
      <c r="BU633" s="75"/>
      <c r="BV633" s="75"/>
      <c r="BW633" s="75"/>
      <c r="BX633" s="75"/>
      <c r="BY633" s="75"/>
      <c r="BZ633" s="76"/>
      <c r="CA633" s="76"/>
      <c r="CB633" s="76"/>
      <c r="CC633" s="76"/>
      <c r="CD633" s="76"/>
      <c r="CE633" s="76"/>
      <c r="CF633" s="76"/>
    </row>
    <row r="634" spans="9:84" s="74" customFormat="1" ht="12.75" hidden="1"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  <c r="AC634" s="100"/>
      <c r="AD634" s="100"/>
      <c r="AE634" s="100"/>
      <c r="AF634" s="100"/>
      <c r="BI634" s="75"/>
      <c r="BJ634" s="75"/>
      <c r="BK634" s="75"/>
      <c r="BL634" s="75"/>
      <c r="BM634" s="75"/>
      <c r="BN634" s="75"/>
      <c r="BO634" s="75"/>
      <c r="BP634" s="75"/>
      <c r="BQ634" s="75"/>
      <c r="BR634" s="75"/>
      <c r="BS634" s="75"/>
      <c r="BT634" s="75"/>
      <c r="BU634" s="75"/>
      <c r="BV634" s="75"/>
      <c r="BW634" s="75"/>
      <c r="BX634" s="75"/>
      <c r="BY634" s="75"/>
      <c r="BZ634" s="76"/>
      <c r="CA634" s="76"/>
      <c r="CB634" s="76"/>
      <c r="CC634" s="76"/>
      <c r="CD634" s="76"/>
      <c r="CE634" s="76"/>
      <c r="CF634" s="76"/>
    </row>
    <row r="635" spans="9:84" s="74" customFormat="1" ht="12.75" hidden="1"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  <c r="AC635" s="100"/>
      <c r="AD635" s="100"/>
      <c r="AE635" s="100"/>
      <c r="AF635" s="100"/>
      <c r="BI635" s="75"/>
      <c r="BJ635" s="75"/>
      <c r="BK635" s="75"/>
      <c r="BL635" s="75"/>
      <c r="BM635" s="75"/>
      <c r="BN635" s="75"/>
      <c r="BO635" s="75"/>
      <c r="BP635" s="75"/>
      <c r="BQ635" s="75"/>
      <c r="BR635" s="75"/>
      <c r="BS635" s="75"/>
      <c r="BT635" s="75"/>
      <c r="BU635" s="75"/>
      <c r="BV635" s="75"/>
      <c r="BW635" s="75"/>
      <c r="BX635" s="75"/>
      <c r="BY635" s="75"/>
      <c r="BZ635" s="76"/>
      <c r="CA635" s="76"/>
      <c r="CB635" s="76"/>
      <c r="CC635" s="76"/>
      <c r="CD635" s="76"/>
      <c r="CE635" s="76"/>
      <c r="CF635" s="76"/>
    </row>
    <row r="636" spans="9:84" s="74" customFormat="1" ht="12.75" hidden="1"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  <c r="AC636" s="100"/>
      <c r="AD636" s="100"/>
      <c r="AE636" s="100"/>
      <c r="AF636" s="100"/>
      <c r="BI636" s="75"/>
      <c r="BJ636" s="75"/>
      <c r="BK636" s="75"/>
      <c r="BL636" s="75"/>
      <c r="BM636" s="75"/>
      <c r="BN636" s="75"/>
      <c r="BO636" s="75"/>
      <c r="BP636" s="75"/>
      <c r="BQ636" s="75"/>
      <c r="BR636" s="75"/>
      <c r="BS636" s="75"/>
      <c r="BT636" s="75"/>
      <c r="BU636" s="75"/>
      <c r="BV636" s="75"/>
      <c r="BW636" s="75"/>
      <c r="BX636" s="75"/>
      <c r="BY636" s="75"/>
      <c r="BZ636" s="76"/>
      <c r="CA636" s="76"/>
      <c r="CB636" s="76"/>
      <c r="CC636" s="76"/>
      <c r="CD636" s="76"/>
      <c r="CE636" s="76"/>
      <c r="CF636" s="76"/>
    </row>
    <row r="637" spans="9:84" s="74" customFormat="1" ht="12.75" hidden="1"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100"/>
      <c r="AC637" s="100"/>
      <c r="AD637" s="100"/>
      <c r="AE637" s="100"/>
      <c r="AF637" s="100"/>
      <c r="BI637" s="75"/>
      <c r="BJ637" s="75"/>
      <c r="BK637" s="75"/>
      <c r="BL637" s="75"/>
      <c r="BM637" s="75"/>
      <c r="BN637" s="75"/>
      <c r="BO637" s="75"/>
      <c r="BP637" s="75"/>
      <c r="BQ637" s="75"/>
      <c r="BR637" s="75"/>
      <c r="BS637" s="75"/>
      <c r="BT637" s="75"/>
      <c r="BU637" s="75"/>
      <c r="BV637" s="75"/>
      <c r="BW637" s="75"/>
      <c r="BX637" s="75"/>
      <c r="BY637" s="75"/>
      <c r="BZ637" s="76"/>
      <c r="CA637" s="76"/>
      <c r="CB637" s="76"/>
      <c r="CC637" s="76"/>
      <c r="CD637" s="76"/>
      <c r="CE637" s="76"/>
      <c r="CF637" s="76"/>
    </row>
    <row r="638" spans="9:84" s="74" customFormat="1" ht="12.75" hidden="1"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  <c r="AC638" s="100"/>
      <c r="AD638" s="100"/>
      <c r="AE638" s="100"/>
      <c r="AF638" s="100"/>
      <c r="BI638" s="75"/>
      <c r="BJ638" s="75"/>
      <c r="BK638" s="75"/>
      <c r="BL638" s="75"/>
      <c r="BM638" s="75"/>
      <c r="BN638" s="75"/>
      <c r="BO638" s="75"/>
      <c r="BP638" s="75"/>
      <c r="BQ638" s="75"/>
      <c r="BR638" s="75"/>
      <c r="BS638" s="75"/>
      <c r="BT638" s="75"/>
      <c r="BU638" s="75"/>
      <c r="BV638" s="75"/>
      <c r="BW638" s="75"/>
      <c r="BX638" s="75"/>
      <c r="BY638" s="75"/>
      <c r="BZ638" s="76"/>
      <c r="CA638" s="76"/>
      <c r="CB638" s="76"/>
      <c r="CC638" s="76"/>
      <c r="CD638" s="76"/>
      <c r="CE638" s="76"/>
      <c r="CF638" s="76"/>
    </row>
    <row r="639" spans="9:84" s="74" customFormat="1" ht="12.75" hidden="1"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100"/>
      <c r="AC639" s="100"/>
      <c r="AD639" s="100"/>
      <c r="AE639" s="100"/>
      <c r="AF639" s="100"/>
      <c r="BI639" s="75"/>
      <c r="BJ639" s="75"/>
      <c r="BK639" s="75"/>
      <c r="BL639" s="75"/>
      <c r="BM639" s="75"/>
      <c r="BN639" s="75"/>
      <c r="BO639" s="75"/>
      <c r="BP639" s="75"/>
      <c r="BQ639" s="75"/>
      <c r="BR639" s="75"/>
      <c r="BS639" s="75"/>
      <c r="BT639" s="75"/>
      <c r="BU639" s="75"/>
      <c r="BV639" s="75"/>
      <c r="BW639" s="75"/>
      <c r="BX639" s="75"/>
      <c r="BY639" s="75"/>
      <c r="BZ639" s="76"/>
      <c r="CA639" s="76"/>
      <c r="CB639" s="76"/>
      <c r="CC639" s="76"/>
      <c r="CD639" s="76"/>
      <c r="CE639" s="76"/>
      <c r="CF639" s="76"/>
    </row>
    <row r="640" spans="9:84" s="74" customFormat="1" ht="12.75" hidden="1"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  <c r="AA640" s="100"/>
      <c r="AB640" s="100"/>
      <c r="AC640" s="100"/>
      <c r="AD640" s="100"/>
      <c r="AE640" s="100"/>
      <c r="AF640" s="100"/>
      <c r="BI640" s="75"/>
      <c r="BJ640" s="75"/>
      <c r="BK640" s="75"/>
      <c r="BL640" s="75"/>
      <c r="BM640" s="75"/>
      <c r="BN640" s="75"/>
      <c r="BO640" s="75"/>
      <c r="BP640" s="75"/>
      <c r="BQ640" s="75"/>
      <c r="BR640" s="75"/>
      <c r="BS640" s="75"/>
      <c r="BT640" s="75"/>
      <c r="BU640" s="75"/>
      <c r="BV640" s="75"/>
      <c r="BW640" s="75"/>
      <c r="BX640" s="75"/>
      <c r="BY640" s="75"/>
      <c r="BZ640" s="76"/>
      <c r="CA640" s="76"/>
      <c r="CB640" s="76"/>
      <c r="CC640" s="76"/>
      <c r="CD640" s="76"/>
      <c r="CE640" s="76"/>
      <c r="CF640" s="76"/>
    </row>
    <row r="641" spans="9:84" s="74" customFormat="1" ht="12.75" hidden="1"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  <c r="AC641" s="100"/>
      <c r="AD641" s="100"/>
      <c r="AE641" s="100"/>
      <c r="AF641" s="100"/>
      <c r="BI641" s="75"/>
      <c r="BJ641" s="75"/>
      <c r="BK641" s="75"/>
      <c r="BL641" s="75"/>
      <c r="BM641" s="75"/>
      <c r="BN641" s="75"/>
      <c r="BO641" s="75"/>
      <c r="BP641" s="75"/>
      <c r="BQ641" s="75"/>
      <c r="BR641" s="75"/>
      <c r="BS641" s="75"/>
      <c r="BT641" s="75"/>
      <c r="BU641" s="75"/>
      <c r="BV641" s="75"/>
      <c r="BW641" s="75"/>
      <c r="BX641" s="75"/>
      <c r="BY641" s="75"/>
      <c r="BZ641" s="76"/>
      <c r="CA641" s="76"/>
      <c r="CB641" s="76"/>
      <c r="CC641" s="76"/>
      <c r="CD641" s="76"/>
      <c r="CE641" s="76"/>
      <c r="CF641" s="76"/>
    </row>
    <row r="642" spans="9:84" s="74" customFormat="1" ht="12.75" hidden="1"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100"/>
      <c r="AC642" s="100"/>
      <c r="AD642" s="100"/>
      <c r="AE642" s="100"/>
      <c r="AF642" s="100"/>
      <c r="BI642" s="75"/>
      <c r="BJ642" s="75"/>
      <c r="BK642" s="75"/>
      <c r="BL642" s="75"/>
      <c r="BM642" s="75"/>
      <c r="BN642" s="75"/>
      <c r="BO642" s="75"/>
      <c r="BP642" s="75"/>
      <c r="BQ642" s="75"/>
      <c r="BR642" s="75"/>
      <c r="BS642" s="75"/>
      <c r="BT642" s="75"/>
      <c r="BU642" s="75"/>
      <c r="BV642" s="75"/>
      <c r="BW642" s="75"/>
      <c r="BX642" s="75"/>
      <c r="BY642" s="75"/>
      <c r="BZ642" s="76"/>
      <c r="CA642" s="76"/>
      <c r="CB642" s="76"/>
      <c r="CC642" s="76"/>
      <c r="CD642" s="76"/>
      <c r="CE642" s="76"/>
      <c r="CF642" s="76"/>
    </row>
    <row r="643" spans="9:84" s="74" customFormat="1" ht="12.75" hidden="1"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  <c r="AC643" s="100"/>
      <c r="AD643" s="100"/>
      <c r="AE643" s="100"/>
      <c r="AF643" s="100"/>
      <c r="BI643" s="75"/>
      <c r="BJ643" s="75"/>
      <c r="BK643" s="75"/>
      <c r="BL643" s="75"/>
      <c r="BM643" s="75"/>
      <c r="BN643" s="75"/>
      <c r="BO643" s="75"/>
      <c r="BP643" s="75"/>
      <c r="BQ643" s="75"/>
      <c r="BR643" s="75"/>
      <c r="BS643" s="75"/>
      <c r="BT643" s="75"/>
      <c r="BU643" s="75"/>
      <c r="BV643" s="75"/>
      <c r="BW643" s="75"/>
      <c r="BX643" s="75"/>
      <c r="BY643" s="75"/>
      <c r="BZ643" s="76"/>
      <c r="CA643" s="76"/>
      <c r="CB643" s="76"/>
      <c r="CC643" s="76"/>
      <c r="CD643" s="76"/>
      <c r="CE643" s="76"/>
      <c r="CF643" s="76"/>
    </row>
    <row r="644" spans="9:84" s="74" customFormat="1" ht="12.75" hidden="1"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  <c r="AC644" s="100"/>
      <c r="AD644" s="100"/>
      <c r="AE644" s="100"/>
      <c r="AF644" s="100"/>
      <c r="BI644" s="75"/>
      <c r="BJ644" s="75"/>
      <c r="BK644" s="75"/>
      <c r="BL644" s="75"/>
      <c r="BM644" s="75"/>
      <c r="BN644" s="75"/>
      <c r="BO644" s="75"/>
      <c r="BP644" s="75"/>
      <c r="BQ644" s="75"/>
      <c r="BR644" s="75"/>
      <c r="BS644" s="75"/>
      <c r="BT644" s="75"/>
      <c r="BU644" s="75"/>
      <c r="BV644" s="75"/>
      <c r="BW644" s="75"/>
      <c r="BX644" s="75"/>
      <c r="BY644" s="75"/>
      <c r="BZ644" s="76"/>
      <c r="CA644" s="76"/>
      <c r="CB644" s="76"/>
      <c r="CC644" s="76"/>
      <c r="CD644" s="76"/>
      <c r="CE644" s="76"/>
      <c r="CF644" s="76"/>
    </row>
    <row r="645" spans="9:84" s="74" customFormat="1" ht="12.75" hidden="1"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  <c r="AB645" s="100"/>
      <c r="AC645" s="100"/>
      <c r="AD645" s="100"/>
      <c r="AE645" s="100"/>
      <c r="AF645" s="100"/>
      <c r="BI645" s="75"/>
      <c r="BJ645" s="75"/>
      <c r="BK645" s="75"/>
      <c r="BL645" s="75"/>
      <c r="BM645" s="75"/>
      <c r="BN645" s="75"/>
      <c r="BO645" s="75"/>
      <c r="BP645" s="75"/>
      <c r="BQ645" s="75"/>
      <c r="BR645" s="75"/>
      <c r="BS645" s="75"/>
      <c r="BT645" s="75"/>
      <c r="BU645" s="75"/>
      <c r="BV645" s="75"/>
      <c r="BW645" s="75"/>
      <c r="BX645" s="75"/>
      <c r="BY645" s="75"/>
      <c r="BZ645" s="76"/>
      <c r="CA645" s="76"/>
      <c r="CB645" s="76"/>
      <c r="CC645" s="76"/>
      <c r="CD645" s="76"/>
      <c r="CE645" s="76"/>
      <c r="CF645" s="76"/>
    </row>
    <row r="646" spans="9:84" s="74" customFormat="1" ht="12.75" hidden="1"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100"/>
      <c r="AC646" s="100"/>
      <c r="AD646" s="100"/>
      <c r="AE646" s="100"/>
      <c r="AF646" s="100"/>
      <c r="BI646" s="75"/>
      <c r="BJ646" s="75"/>
      <c r="BK646" s="75"/>
      <c r="BL646" s="75"/>
      <c r="BM646" s="75"/>
      <c r="BN646" s="75"/>
      <c r="BO646" s="75"/>
      <c r="BP646" s="75"/>
      <c r="BQ646" s="75"/>
      <c r="BR646" s="75"/>
      <c r="BS646" s="75"/>
      <c r="BT646" s="75"/>
      <c r="BU646" s="75"/>
      <c r="BV646" s="75"/>
      <c r="BW646" s="75"/>
      <c r="BX646" s="75"/>
      <c r="BY646" s="75"/>
      <c r="BZ646" s="76"/>
      <c r="CA646" s="76"/>
      <c r="CB646" s="76"/>
      <c r="CC646" s="76"/>
      <c r="CD646" s="76"/>
      <c r="CE646" s="76"/>
      <c r="CF646" s="76"/>
    </row>
    <row r="647" spans="9:84" s="74" customFormat="1" ht="12.75" hidden="1"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  <c r="AA647" s="100"/>
      <c r="AB647" s="100"/>
      <c r="AC647" s="100"/>
      <c r="AD647" s="100"/>
      <c r="AE647" s="100"/>
      <c r="AF647" s="100"/>
      <c r="BI647" s="75"/>
      <c r="BJ647" s="75"/>
      <c r="BK647" s="75"/>
      <c r="BL647" s="75"/>
      <c r="BM647" s="75"/>
      <c r="BN647" s="75"/>
      <c r="BO647" s="75"/>
      <c r="BP647" s="75"/>
      <c r="BQ647" s="75"/>
      <c r="BR647" s="75"/>
      <c r="BS647" s="75"/>
      <c r="BT647" s="75"/>
      <c r="BU647" s="75"/>
      <c r="BV647" s="75"/>
      <c r="BW647" s="75"/>
      <c r="BX647" s="75"/>
      <c r="BY647" s="75"/>
      <c r="BZ647" s="76"/>
      <c r="CA647" s="76"/>
      <c r="CB647" s="76"/>
      <c r="CC647" s="76"/>
      <c r="CD647" s="76"/>
      <c r="CE647" s="76"/>
      <c r="CF647" s="76"/>
    </row>
    <row r="648" spans="9:84" s="74" customFormat="1" ht="12.75" hidden="1"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  <c r="AC648" s="100"/>
      <c r="AD648" s="100"/>
      <c r="AE648" s="100"/>
      <c r="AF648" s="100"/>
      <c r="BI648" s="75"/>
      <c r="BJ648" s="75"/>
      <c r="BK648" s="75"/>
      <c r="BL648" s="75"/>
      <c r="BM648" s="75"/>
      <c r="BN648" s="75"/>
      <c r="BO648" s="75"/>
      <c r="BP648" s="75"/>
      <c r="BQ648" s="75"/>
      <c r="BR648" s="75"/>
      <c r="BS648" s="75"/>
      <c r="BT648" s="75"/>
      <c r="BU648" s="75"/>
      <c r="BV648" s="75"/>
      <c r="BW648" s="75"/>
      <c r="BX648" s="75"/>
      <c r="BY648" s="75"/>
      <c r="BZ648" s="76"/>
      <c r="CA648" s="76"/>
      <c r="CB648" s="76"/>
      <c r="CC648" s="76"/>
      <c r="CD648" s="76"/>
      <c r="CE648" s="76"/>
      <c r="CF648" s="76"/>
    </row>
    <row r="649" spans="9:84" s="74" customFormat="1" ht="12.75" hidden="1"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  <c r="AC649" s="100"/>
      <c r="AD649" s="100"/>
      <c r="AE649" s="100"/>
      <c r="AF649" s="100"/>
      <c r="BI649" s="75"/>
      <c r="BJ649" s="75"/>
      <c r="BK649" s="75"/>
      <c r="BL649" s="75"/>
      <c r="BM649" s="75"/>
      <c r="BN649" s="75"/>
      <c r="BO649" s="75"/>
      <c r="BP649" s="75"/>
      <c r="BQ649" s="75"/>
      <c r="BR649" s="75"/>
      <c r="BS649" s="75"/>
      <c r="BT649" s="75"/>
      <c r="BU649" s="75"/>
      <c r="BV649" s="75"/>
      <c r="BW649" s="75"/>
      <c r="BX649" s="75"/>
      <c r="BY649" s="75"/>
      <c r="BZ649" s="76"/>
      <c r="CA649" s="76"/>
      <c r="CB649" s="76"/>
      <c r="CC649" s="76"/>
      <c r="CD649" s="76"/>
      <c r="CE649" s="76"/>
      <c r="CF649" s="76"/>
    </row>
    <row r="650" spans="9:84" s="74" customFormat="1" ht="12.75" hidden="1"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  <c r="AB650" s="100"/>
      <c r="AC650" s="100"/>
      <c r="AD650" s="100"/>
      <c r="AE650" s="100"/>
      <c r="AF650" s="100"/>
      <c r="BI650" s="75"/>
      <c r="BJ650" s="75"/>
      <c r="BK650" s="75"/>
      <c r="BL650" s="75"/>
      <c r="BM650" s="75"/>
      <c r="BN650" s="75"/>
      <c r="BO650" s="75"/>
      <c r="BP650" s="75"/>
      <c r="BQ650" s="75"/>
      <c r="BR650" s="75"/>
      <c r="BS650" s="75"/>
      <c r="BT650" s="75"/>
      <c r="BU650" s="75"/>
      <c r="BV650" s="75"/>
      <c r="BW650" s="75"/>
      <c r="BX650" s="75"/>
      <c r="BY650" s="75"/>
      <c r="BZ650" s="76"/>
      <c r="CA650" s="76"/>
      <c r="CB650" s="76"/>
      <c r="CC650" s="76"/>
      <c r="CD650" s="76"/>
      <c r="CE650" s="76"/>
      <c r="CF650" s="76"/>
    </row>
    <row r="651" spans="9:84" s="74" customFormat="1" ht="12.75" hidden="1"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00"/>
      <c r="AC651" s="100"/>
      <c r="AD651" s="100"/>
      <c r="AE651" s="100"/>
      <c r="AF651" s="100"/>
      <c r="BI651" s="75"/>
      <c r="BJ651" s="75"/>
      <c r="BK651" s="75"/>
      <c r="BL651" s="75"/>
      <c r="BM651" s="75"/>
      <c r="BN651" s="75"/>
      <c r="BO651" s="75"/>
      <c r="BP651" s="75"/>
      <c r="BQ651" s="75"/>
      <c r="BR651" s="75"/>
      <c r="BS651" s="75"/>
      <c r="BT651" s="75"/>
      <c r="BU651" s="75"/>
      <c r="BV651" s="75"/>
      <c r="BW651" s="75"/>
      <c r="BX651" s="75"/>
      <c r="BY651" s="75"/>
      <c r="BZ651" s="76"/>
      <c r="CA651" s="76"/>
      <c r="CB651" s="76"/>
      <c r="CC651" s="76"/>
      <c r="CD651" s="76"/>
      <c r="CE651" s="76"/>
      <c r="CF651" s="76"/>
    </row>
    <row r="652" spans="9:84" s="74" customFormat="1" ht="12.75" hidden="1"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  <c r="AC652" s="100"/>
      <c r="AD652" s="100"/>
      <c r="AE652" s="100"/>
      <c r="AF652" s="100"/>
      <c r="BI652" s="75"/>
      <c r="BJ652" s="75"/>
      <c r="BK652" s="75"/>
      <c r="BL652" s="75"/>
      <c r="BM652" s="75"/>
      <c r="BN652" s="75"/>
      <c r="BO652" s="75"/>
      <c r="BP652" s="75"/>
      <c r="BQ652" s="75"/>
      <c r="BR652" s="75"/>
      <c r="BS652" s="75"/>
      <c r="BT652" s="75"/>
      <c r="BU652" s="75"/>
      <c r="BV652" s="75"/>
      <c r="BW652" s="75"/>
      <c r="BX652" s="75"/>
      <c r="BY652" s="75"/>
      <c r="BZ652" s="76"/>
      <c r="CA652" s="76"/>
      <c r="CB652" s="76"/>
      <c r="CC652" s="76"/>
      <c r="CD652" s="76"/>
      <c r="CE652" s="76"/>
      <c r="CF652" s="76"/>
    </row>
    <row r="653" spans="9:84" s="74" customFormat="1" ht="12.75" hidden="1"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  <c r="AC653" s="100"/>
      <c r="AD653" s="100"/>
      <c r="AE653" s="100"/>
      <c r="AF653" s="100"/>
      <c r="BI653" s="75"/>
      <c r="BJ653" s="75"/>
      <c r="BK653" s="75"/>
      <c r="BL653" s="75"/>
      <c r="BM653" s="75"/>
      <c r="BN653" s="75"/>
      <c r="BO653" s="75"/>
      <c r="BP653" s="75"/>
      <c r="BQ653" s="75"/>
      <c r="BR653" s="75"/>
      <c r="BS653" s="75"/>
      <c r="BT653" s="75"/>
      <c r="BU653" s="75"/>
      <c r="BV653" s="75"/>
      <c r="BW653" s="75"/>
      <c r="BX653" s="75"/>
      <c r="BY653" s="75"/>
      <c r="BZ653" s="76"/>
      <c r="CA653" s="76"/>
      <c r="CB653" s="76"/>
      <c r="CC653" s="76"/>
      <c r="CD653" s="76"/>
      <c r="CE653" s="76"/>
      <c r="CF653" s="76"/>
    </row>
    <row r="654" spans="9:84" s="74" customFormat="1" ht="12.75" hidden="1"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00"/>
      <c r="AC654" s="100"/>
      <c r="AD654" s="100"/>
      <c r="AE654" s="100"/>
      <c r="AF654" s="100"/>
      <c r="BI654" s="75"/>
      <c r="BJ654" s="75"/>
      <c r="BK654" s="75"/>
      <c r="BL654" s="75"/>
      <c r="BM654" s="75"/>
      <c r="BN654" s="75"/>
      <c r="BO654" s="75"/>
      <c r="BP654" s="75"/>
      <c r="BQ654" s="75"/>
      <c r="BR654" s="75"/>
      <c r="BS654" s="75"/>
      <c r="BT654" s="75"/>
      <c r="BU654" s="75"/>
      <c r="BV654" s="75"/>
      <c r="BW654" s="75"/>
      <c r="BX654" s="75"/>
      <c r="BY654" s="75"/>
      <c r="BZ654" s="76"/>
      <c r="CA654" s="76"/>
      <c r="CB654" s="76"/>
      <c r="CC654" s="76"/>
      <c r="CD654" s="76"/>
      <c r="CE654" s="76"/>
      <c r="CF654" s="76"/>
    </row>
    <row r="655" spans="9:84" s="74" customFormat="1" ht="12.75" hidden="1"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  <c r="AC655" s="100"/>
      <c r="AD655" s="100"/>
      <c r="AE655" s="100"/>
      <c r="AF655" s="100"/>
      <c r="BI655" s="75"/>
      <c r="BJ655" s="75"/>
      <c r="BK655" s="75"/>
      <c r="BL655" s="75"/>
      <c r="BM655" s="75"/>
      <c r="BN655" s="75"/>
      <c r="BO655" s="75"/>
      <c r="BP655" s="75"/>
      <c r="BQ655" s="75"/>
      <c r="BR655" s="75"/>
      <c r="BS655" s="75"/>
      <c r="BT655" s="75"/>
      <c r="BU655" s="75"/>
      <c r="BV655" s="75"/>
      <c r="BW655" s="75"/>
      <c r="BX655" s="75"/>
      <c r="BY655" s="75"/>
      <c r="BZ655" s="76"/>
      <c r="CA655" s="76"/>
      <c r="CB655" s="76"/>
      <c r="CC655" s="76"/>
      <c r="CD655" s="76"/>
      <c r="CE655" s="76"/>
      <c r="CF655" s="76"/>
    </row>
    <row r="656" spans="9:84" s="74" customFormat="1" ht="12.75" hidden="1"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00"/>
      <c r="AC656" s="100"/>
      <c r="AD656" s="100"/>
      <c r="AE656" s="100"/>
      <c r="AF656" s="100"/>
      <c r="BI656" s="75"/>
      <c r="BJ656" s="75"/>
      <c r="BK656" s="75"/>
      <c r="BL656" s="75"/>
      <c r="BM656" s="75"/>
      <c r="BN656" s="75"/>
      <c r="BO656" s="75"/>
      <c r="BP656" s="75"/>
      <c r="BQ656" s="75"/>
      <c r="BR656" s="75"/>
      <c r="BS656" s="75"/>
      <c r="BT656" s="75"/>
      <c r="BU656" s="75"/>
      <c r="BV656" s="75"/>
      <c r="BW656" s="75"/>
      <c r="BX656" s="75"/>
      <c r="BY656" s="75"/>
      <c r="BZ656" s="76"/>
      <c r="CA656" s="76"/>
      <c r="CB656" s="76"/>
      <c r="CC656" s="76"/>
      <c r="CD656" s="76"/>
      <c r="CE656" s="76"/>
      <c r="CF656" s="76"/>
    </row>
    <row r="657" spans="9:84" s="74" customFormat="1" ht="12.75" hidden="1"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  <c r="AA657" s="100"/>
      <c r="AB657" s="100"/>
      <c r="AC657" s="100"/>
      <c r="AD657" s="100"/>
      <c r="AE657" s="100"/>
      <c r="AF657" s="100"/>
      <c r="BI657" s="75"/>
      <c r="BJ657" s="75"/>
      <c r="BK657" s="75"/>
      <c r="BL657" s="75"/>
      <c r="BM657" s="75"/>
      <c r="BN657" s="75"/>
      <c r="BO657" s="75"/>
      <c r="BP657" s="75"/>
      <c r="BQ657" s="75"/>
      <c r="BR657" s="75"/>
      <c r="BS657" s="75"/>
      <c r="BT657" s="75"/>
      <c r="BU657" s="75"/>
      <c r="BV657" s="75"/>
      <c r="BW657" s="75"/>
      <c r="BX657" s="75"/>
      <c r="BY657" s="75"/>
      <c r="BZ657" s="76"/>
      <c r="CA657" s="76"/>
      <c r="CB657" s="76"/>
      <c r="CC657" s="76"/>
      <c r="CD657" s="76"/>
      <c r="CE657" s="76"/>
      <c r="CF657" s="76"/>
    </row>
    <row r="658" spans="9:84" s="74" customFormat="1" ht="12.75" hidden="1"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  <c r="AC658" s="100"/>
      <c r="AD658" s="100"/>
      <c r="AE658" s="100"/>
      <c r="AF658" s="100"/>
      <c r="BI658" s="75"/>
      <c r="BJ658" s="75"/>
      <c r="BK658" s="75"/>
      <c r="BL658" s="75"/>
      <c r="BM658" s="75"/>
      <c r="BN658" s="75"/>
      <c r="BO658" s="75"/>
      <c r="BP658" s="75"/>
      <c r="BQ658" s="75"/>
      <c r="BR658" s="75"/>
      <c r="BS658" s="75"/>
      <c r="BT658" s="75"/>
      <c r="BU658" s="75"/>
      <c r="BV658" s="75"/>
      <c r="BW658" s="75"/>
      <c r="BX658" s="75"/>
      <c r="BY658" s="75"/>
      <c r="BZ658" s="76"/>
      <c r="CA658" s="76"/>
      <c r="CB658" s="76"/>
      <c r="CC658" s="76"/>
      <c r="CD658" s="76"/>
      <c r="CE658" s="76"/>
      <c r="CF658" s="76"/>
    </row>
    <row r="659" spans="9:84" s="74" customFormat="1" ht="12.75" hidden="1"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  <c r="AC659" s="100"/>
      <c r="AD659" s="100"/>
      <c r="AE659" s="100"/>
      <c r="AF659" s="100"/>
      <c r="BI659" s="75"/>
      <c r="BJ659" s="75"/>
      <c r="BK659" s="75"/>
      <c r="BL659" s="75"/>
      <c r="BM659" s="75"/>
      <c r="BN659" s="75"/>
      <c r="BO659" s="75"/>
      <c r="BP659" s="75"/>
      <c r="BQ659" s="75"/>
      <c r="BR659" s="75"/>
      <c r="BS659" s="75"/>
      <c r="BT659" s="75"/>
      <c r="BU659" s="75"/>
      <c r="BV659" s="75"/>
      <c r="BW659" s="75"/>
      <c r="BX659" s="75"/>
      <c r="BY659" s="75"/>
      <c r="BZ659" s="76"/>
      <c r="CA659" s="76"/>
      <c r="CB659" s="76"/>
      <c r="CC659" s="76"/>
      <c r="CD659" s="76"/>
      <c r="CE659" s="76"/>
      <c r="CF659" s="76"/>
    </row>
    <row r="660" spans="9:84" s="74" customFormat="1" ht="12.75" hidden="1"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  <c r="AB660" s="100"/>
      <c r="AC660" s="100"/>
      <c r="AD660" s="100"/>
      <c r="AE660" s="100"/>
      <c r="AF660" s="100"/>
      <c r="BI660" s="75"/>
      <c r="BJ660" s="75"/>
      <c r="BK660" s="75"/>
      <c r="BL660" s="75"/>
      <c r="BM660" s="75"/>
      <c r="BN660" s="75"/>
      <c r="BO660" s="75"/>
      <c r="BP660" s="75"/>
      <c r="BQ660" s="75"/>
      <c r="BR660" s="75"/>
      <c r="BS660" s="75"/>
      <c r="BT660" s="75"/>
      <c r="BU660" s="75"/>
      <c r="BV660" s="75"/>
      <c r="BW660" s="75"/>
      <c r="BX660" s="75"/>
      <c r="BY660" s="75"/>
      <c r="BZ660" s="76"/>
      <c r="CA660" s="76"/>
      <c r="CB660" s="76"/>
      <c r="CC660" s="76"/>
      <c r="CD660" s="76"/>
      <c r="CE660" s="76"/>
      <c r="CF660" s="76"/>
    </row>
    <row r="661" spans="9:84" s="74" customFormat="1" ht="12.75" hidden="1"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  <c r="AB661" s="100"/>
      <c r="AC661" s="100"/>
      <c r="AD661" s="100"/>
      <c r="AE661" s="100"/>
      <c r="AF661" s="100"/>
      <c r="BI661" s="75"/>
      <c r="BJ661" s="75"/>
      <c r="BK661" s="75"/>
      <c r="BL661" s="75"/>
      <c r="BM661" s="75"/>
      <c r="BN661" s="75"/>
      <c r="BO661" s="75"/>
      <c r="BP661" s="75"/>
      <c r="BQ661" s="75"/>
      <c r="BR661" s="75"/>
      <c r="BS661" s="75"/>
      <c r="BT661" s="75"/>
      <c r="BU661" s="75"/>
      <c r="BV661" s="75"/>
      <c r="BW661" s="75"/>
      <c r="BX661" s="75"/>
      <c r="BY661" s="75"/>
      <c r="BZ661" s="76"/>
      <c r="CA661" s="76"/>
      <c r="CB661" s="76"/>
      <c r="CC661" s="76"/>
      <c r="CD661" s="76"/>
      <c r="CE661" s="76"/>
      <c r="CF661" s="76"/>
    </row>
    <row r="662" spans="9:84" s="74" customFormat="1" ht="12.75" hidden="1"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  <c r="AC662" s="100"/>
      <c r="AD662" s="100"/>
      <c r="AE662" s="100"/>
      <c r="AF662" s="100"/>
      <c r="BI662" s="75"/>
      <c r="BJ662" s="75"/>
      <c r="BK662" s="75"/>
      <c r="BL662" s="75"/>
      <c r="BM662" s="75"/>
      <c r="BN662" s="75"/>
      <c r="BO662" s="75"/>
      <c r="BP662" s="75"/>
      <c r="BQ662" s="75"/>
      <c r="BR662" s="75"/>
      <c r="BS662" s="75"/>
      <c r="BT662" s="75"/>
      <c r="BU662" s="75"/>
      <c r="BV662" s="75"/>
      <c r="BW662" s="75"/>
      <c r="BX662" s="75"/>
      <c r="BY662" s="75"/>
      <c r="BZ662" s="76"/>
      <c r="CA662" s="76"/>
      <c r="CB662" s="76"/>
      <c r="CC662" s="76"/>
      <c r="CD662" s="76"/>
      <c r="CE662" s="76"/>
      <c r="CF662" s="76"/>
    </row>
    <row r="663" spans="9:84" s="74" customFormat="1" ht="12.75" hidden="1"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  <c r="AB663" s="100"/>
      <c r="AC663" s="100"/>
      <c r="AD663" s="100"/>
      <c r="AE663" s="100"/>
      <c r="AF663" s="100"/>
      <c r="BI663" s="75"/>
      <c r="BJ663" s="75"/>
      <c r="BK663" s="75"/>
      <c r="BL663" s="75"/>
      <c r="BM663" s="75"/>
      <c r="BN663" s="75"/>
      <c r="BO663" s="75"/>
      <c r="BP663" s="75"/>
      <c r="BQ663" s="75"/>
      <c r="BR663" s="75"/>
      <c r="BS663" s="75"/>
      <c r="BT663" s="75"/>
      <c r="BU663" s="75"/>
      <c r="BV663" s="75"/>
      <c r="BW663" s="75"/>
      <c r="BX663" s="75"/>
      <c r="BY663" s="75"/>
      <c r="BZ663" s="76"/>
      <c r="CA663" s="76"/>
      <c r="CB663" s="76"/>
      <c r="CC663" s="76"/>
      <c r="CD663" s="76"/>
      <c r="CE663" s="76"/>
      <c r="CF663" s="76"/>
    </row>
    <row r="664" spans="9:84" s="74" customFormat="1" ht="12.75" hidden="1"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  <c r="AA664" s="100"/>
      <c r="AB664" s="100"/>
      <c r="AC664" s="100"/>
      <c r="AD664" s="100"/>
      <c r="AE664" s="100"/>
      <c r="AF664" s="100"/>
      <c r="BI664" s="75"/>
      <c r="BJ664" s="75"/>
      <c r="BK664" s="75"/>
      <c r="BL664" s="75"/>
      <c r="BM664" s="75"/>
      <c r="BN664" s="75"/>
      <c r="BO664" s="75"/>
      <c r="BP664" s="75"/>
      <c r="BQ664" s="75"/>
      <c r="BR664" s="75"/>
      <c r="BS664" s="75"/>
      <c r="BT664" s="75"/>
      <c r="BU664" s="75"/>
      <c r="BV664" s="75"/>
      <c r="BW664" s="75"/>
      <c r="BX664" s="75"/>
      <c r="BY664" s="75"/>
      <c r="BZ664" s="76"/>
      <c r="CA664" s="76"/>
      <c r="CB664" s="76"/>
      <c r="CC664" s="76"/>
      <c r="CD664" s="76"/>
      <c r="CE664" s="76"/>
      <c r="CF664" s="76"/>
    </row>
    <row r="665" spans="9:84" s="74" customFormat="1" ht="12.75" hidden="1"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00"/>
      <c r="AC665" s="100"/>
      <c r="AD665" s="100"/>
      <c r="AE665" s="100"/>
      <c r="AF665" s="100"/>
      <c r="BI665" s="75"/>
      <c r="BJ665" s="75"/>
      <c r="BK665" s="75"/>
      <c r="BL665" s="75"/>
      <c r="BM665" s="75"/>
      <c r="BN665" s="75"/>
      <c r="BO665" s="75"/>
      <c r="BP665" s="75"/>
      <c r="BQ665" s="75"/>
      <c r="BR665" s="75"/>
      <c r="BS665" s="75"/>
      <c r="BT665" s="75"/>
      <c r="BU665" s="75"/>
      <c r="BV665" s="75"/>
      <c r="BW665" s="75"/>
      <c r="BX665" s="75"/>
      <c r="BY665" s="75"/>
      <c r="BZ665" s="76"/>
      <c r="CA665" s="76"/>
      <c r="CB665" s="76"/>
      <c r="CC665" s="76"/>
      <c r="CD665" s="76"/>
      <c r="CE665" s="76"/>
      <c r="CF665" s="76"/>
    </row>
    <row r="666" spans="9:84" s="74" customFormat="1" ht="12.75" hidden="1"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  <c r="AC666" s="100"/>
      <c r="AD666" s="100"/>
      <c r="AE666" s="100"/>
      <c r="AF666" s="100"/>
      <c r="BI666" s="75"/>
      <c r="BJ666" s="75"/>
      <c r="BK666" s="75"/>
      <c r="BL666" s="75"/>
      <c r="BM666" s="75"/>
      <c r="BN666" s="75"/>
      <c r="BO666" s="75"/>
      <c r="BP666" s="75"/>
      <c r="BQ666" s="75"/>
      <c r="BR666" s="75"/>
      <c r="BS666" s="75"/>
      <c r="BT666" s="75"/>
      <c r="BU666" s="75"/>
      <c r="BV666" s="75"/>
      <c r="BW666" s="75"/>
      <c r="BX666" s="75"/>
      <c r="BY666" s="75"/>
      <c r="BZ666" s="76"/>
      <c r="CA666" s="76"/>
      <c r="CB666" s="76"/>
      <c r="CC666" s="76"/>
      <c r="CD666" s="76"/>
      <c r="CE666" s="76"/>
      <c r="CF666" s="76"/>
    </row>
    <row r="667" spans="9:84" s="74" customFormat="1" ht="12.75" hidden="1"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  <c r="AC667" s="100"/>
      <c r="AD667" s="100"/>
      <c r="AE667" s="100"/>
      <c r="AF667" s="100"/>
      <c r="BI667" s="75"/>
      <c r="BJ667" s="75"/>
      <c r="BK667" s="75"/>
      <c r="BL667" s="75"/>
      <c r="BM667" s="75"/>
      <c r="BN667" s="75"/>
      <c r="BO667" s="75"/>
      <c r="BP667" s="75"/>
      <c r="BQ667" s="75"/>
      <c r="BR667" s="75"/>
      <c r="BS667" s="75"/>
      <c r="BT667" s="75"/>
      <c r="BU667" s="75"/>
      <c r="BV667" s="75"/>
      <c r="BW667" s="75"/>
      <c r="BX667" s="75"/>
      <c r="BY667" s="75"/>
      <c r="BZ667" s="76"/>
      <c r="CA667" s="76"/>
      <c r="CB667" s="76"/>
      <c r="CC667" s="76"/>
      <c r="CD667" s="76"/>
      <c r="CE667" s="76"/>
      <c r="CF667" s="76"/>
    </row>
    <row r="668" spans="9:84" s="74" customFormat="1" ht="12.75" hidden="1"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00"/>
      <c r="AC668" s="100"/>
      <c r="AD668" s="100"/>
      <c r="AE668" s="100"/>
      <c r="AF668" s="100"/>
      <c r="BI668" s="75"/>
      <c r="BJ668" s="75"/>
      <c r="BK668" s="75"/>
      <c r="BL668" s="75"/>
      <c r="BM668" s="75"/>
      <c r="BN668" s="75"/>
      <c r="BO668" s="75"/>
      <c r="BP668" s="75"/>
      <c r="BQ668" s="75"/>
      <c r="BR668" s="75"/>
      <c r="BS668" s="75"/>
      <c r="BT668" s="75"/>
      <c r="BU668" s="75"/>
      <c r="BV668" s="75"/>
      <c r="BW668" s="75"/>
      <c r="BX668" s="75"/>
      <c r="BY668" s="75"/>
      <c r="BZ668" s="76"/>
      <c r="CA668" s="76"/>
      <c r="CB668" s="76"/>
      <c r="CC668" s="76"/>
      <c r="CD668" s="76"/>
      <c r="CE668" s="76"/>
      <c r="CF668" s="76"/>
    </row>
    <row r="669" spans="9:84" s="74" customFormat="1" ht="12.75" hidden="1"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00"/>
      <c r="AC669" s="100"/>
      <c r="AD669" s="100"/>
      <c r="AE669" s="100"/>
      <c r="AF669" s="100"/>
      <c r="BI669" s="75"/>
      <c r="BJ669" s="75"/>
      <c r="BK669" s="75"/>
      <c r="BL669" s="75"/>
      <c r="BM669" s="75"/>
      <c r="BN669" s="75"/>
      <c r="BO669" s="75"/>
      <c r="BP669" s="75"/>
      <c r="BQ669" s="75"/>
      <c r="BR669" s="75"/>
      <c r="BS669" s="75"/>
      <c r="BT669" s="75"/>
      <c r="BU669" s="75"/>
      <c r="BV669" s="75"/>
      <c r="BW669" s="75"/>
      <c r="BX669" s="75"/>
      <c r="BY669" s="75"/>
      <c r="BZ669" s="76"/>
      <c r="CA669" s="76"/>
      <c r="CB669" s="76"/>
      <c r="CC669" s="76"/>
      <c r="CD669" s="76"/>
      <c r="CE669" s="76"/>
      <c r="CF669" s="76"/>
    </row>
    <row r="670" spans="9:84" s="74" customFormat="1" ht="12.75" hidden="1"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  <c r="AB670" s="100"/>
      <c r="AC670" s="100"/>
      <c r="AD670" s="100"/>
      <c r="AE670" s="100"/>
      <c r="AF670" s="100"/>
      <c r="BI670" s="75"/>
      <c r="BJ670" s="75"/>
      <c r="BK670" s="75"/>
      <c r="BL670" s="75"/>
      <c r="BM670" s="75"/>
      <c r="BN670" s="75"/>
      <c r="BO670" s="75"/>
      <c r="BP670" s="75"/>
      <c r="BQ670" s="75"/>
      <c r="BR670" s="75"/>
      <c r="BS670" s="75"/>
      <c r="BT670" s="75"/>
      <c r="BU670" s="75"/>
      <c r="BV670" s="75"/>
      <c r="BW670" s="75"/>
      <c r="BX670" s="75"/>
      <c r="BY670" s="75"/>
      <c r="BZ670" s="76"/>
      <c r="CA670" s="76"/>
      <c r="CB670" s="76"/>
      <c r="CC670" s="76"/>
      <c r="CD670" s="76"/>
      <c r="CE670" s="76"/>
      <c r="CF670" s="76"/>
    </row>
    <row r="671" spans="9:84" s="74" customFormat="1" ht="12.75" hidden="1"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00"/>
      <c r="AC671" s="100"/>
      <c r="AD671" s="100"/>
      <c r="AE671" s="100"/>
      <c r="AF671" s="100"/>
      <c r="BI671" s="75"/>
      <c r="BJ671" s="75"/>
      <c r="BK671" s="75"/>
      <c r="BL671" s="75"/>
      <c r="BM671" s="75"/>
      <c r="BN671" s="75"/>
      <c r="BO671" s="75"/>
      <c r="BP671" s="75"/>
      <c r="BQ671" s="75"/>
      <c r="BR671" s="75"/>
      <c r="BS671" s="75"/>
      <c r="BT671" s="75"/>
      <c r="BU671" s="75"/>
      <c r="BV671" s="75"/>
      <c r="BW671" s="75"/>
      <c r="BX671" s="75"/>
      <c r="BY671" s="75"/>
      <c r="BZ671" s="76"/>
      <c r="CA671" s="76"/>
      <c r="CB671" s="76"/>
      <c r="CC671" s="76"/>
      <c r="CD671" s="76"/>
      <c r="CE671" s="76"/>
      <c r="CF671" s="76"/>
    </row>
    <row r="672" spans="9:84" s="74" customFormat="1" ht="12.75" hidden="1"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  <c r="AB672" s="100"/>
      <c r="AC672" s="100"/>
      <c r="AD672" s="100"/>
      <c r="AE672" s="100"/>
      <c r="AF672" s="100"/>
      <c r="BI672" s="75"/>
      <c r="BJ672" s="75"/>
      <c r="BK672" s="75"/>
      <c r="BL672" s="75"/>
      <c r="BM672" s="75"/>
      <c r="BN672" s="75"/>
      <c r="BO672" s="75"/>
      <c r="BP672" s="75"/>
      <c r="BQ672" s="75"/>
      <c r="BR672" s="75"/>
      <c r="BS672" s="75"/>
      <c r="BT672" s="75"/>
      <c r="BU672" s="75"/>
      <c r="BV672" s="75"/>
      <c r="BW672" s="75"/>
      <c r="BX672" s="75"/>
      <c r="BY672" s="75"/>
      <c r="BZ672" s="76"/>
      <c r="CA672" s="76"/>
      <c r="CB672" s="76"/>
      <c r="CC672" s="76"/>
      <c r="CD672" s="76"/>
      <c r="CE672" s="76"/>
      <c r="CF672" s="76"/>
    </row>
    <row r="673" spans="9:84" s="74" customFormat="1" ht="12.75" hidden="1"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  <c r="AB673" s="100"/>
      <c r="AC673" s="100"/>
      <c r="AD673" s="100"/>
      <c r="AE673" s="100"/>
      <c r="AF673" s="100"/>
      <c r="BI673" s="75"/>
      <c r="BJ673" s="75"/>
      <c r="BK673" s="75"/>
      <c r="BL673" s="75"/>
      <c r="BM673" s="75"/>
      <c r="BN673" s="75"/>
      <c r="BO673" s="75"/>
      <c r="BP673" s="75"/>
      <c r="BQ673" s="75"/>
      <c r="BR673" s="75"/>
      <c r="BS673" s="75"/>
      <c r="BT673" s="75"/>
      <c r="BU673" s="75"/>
      <c r="BV673" s="75"/>
      <c r="BW673" s="75"/>
      <c r="BX673" s="75"/>
      <c r="BY673" s="75"/>
      <c r="BZ673" s="76"/>
      <c r="CA673" s="76"/>
      <c r="CB673" s="76"/>
      <c r="CC673" s="76"/>
      <c r="CD673" s="76"/>
      <c r="CE673" s="76"/>
      <c r="CF673" s="76"/>
    </row>
    <row r="674" spans="9:84" s="74" customFormat="1" ht="12.75" hidden="1"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  <c r="AC674" s="100"/>
      <c r="AD674" s="100"/>
      <c r="AE674" s="100"/>
      <c r="AF674" s="100"/>
      <c r="BI674" s="75"/>
      <c r="BJ674" s="75"/>
      <c r="BK674" s="75"/>
      <c r="BL674" s="75"/>
      <c r="BM674" s="75"/>
      <c r="BN674" s="75"/>
      <c r="BO674" s="75"/>
      <c r="BP674" s="75"/>
      <c r="BQ674" s="75"/>
      <c r="BR674" s="75"/>
      <c r="BS674" s="75"/>
      <c r="BT674" s="75"/>
      <c r="BU674" s="75"/>
      <c r="BV674" s="75"/>
      <c r="BW674" s="75"/>
      <c r="BX674" s="75"/>
      <c r="BY674" s="75"/>
      <c r="BZ674" s="76"/>
      <c r="CA674" s="76"/>
      <c r="CB674" s="76"/>
      <c r="CC674" s="76"/>
      <c r="CD674" s="76"/>
      <c r="CE674" s="76"/>
      <c r="CF674" s="76"/>
    </row>
    <row r="675" spans="9:84" s="74" customFormat="1" ht="12.75" hidden="1"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  <c r="AB675" s="100"/>
      <c r="AC675" s="100"/>
      <c r="AD675" s="100"/>
      <c r="AE675" s="100"/>
      <c r="AF675" s="100"/>
      <c r="BI675" s="75"/>
      <c r="BJ675" s="75"/>
      <c r="BK675" s="75"/>
      <c r="BL675" s="75"/>
      <c r="BM675" s="75"/>
      <c r="BN675" s="75"/>
      <c r="BO675" s="75"/>
      <c r="BP675" s="75"/>
      <c r="BQ675" s="75"/>
      <c r="BR675" s="75"/>
      <c r="BS675" s="75"/>
      <c r="BT675" s="75"/>
      <c r="BU675" s="75"/>
      <c r="BV675" s="75"/>
      <c r="BW675" s="75"/>
      <c r="BX675" s="75"/>
      <c r="BY675" s="75"/>
      <c r="BZ675" s="76"/>
      <c r="CA675" s="76"/>
      <c r="CB675" s="76"/>
      <c r="CC675" s="76"/>
      <c r="CD675" s="76"/>
      <c r="CE675" s="76"/>
      <c r="CF675" s="76"/>
    </row>
    <row r="676" spans="9:84" s="74" customFormat="1" ht="12.75" hidden="1"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  <c r="AB676" s="100"/>
      <c r="AC676" s="100"/>
      <c r="AD676" s="100"/>
      <c r="AE676" s="100"/>
      <c r="AF676" s="100"/>
      <c r="BI676" s="75"/>
      <c r="BJ676" s="75"/>
      <c r="BK676" s="75"/>
      <c r="BL676" s="75"/>
      <c r="BM676" s="75"/>
      <c r="BN676" s="75"/>
      <c r="BO676" s="75"/>
      <c r="BP676" s="75"/>
      <c r="BQ676" s="75"/>
      <c r="BR676" s="75"/>
      <c r="BS676" s="75"/>
      <c r="BT676" s="75"/>
      <c r="BU676" s="75"/>
      <c r="BV676" s="75"/>
      <c r="BW676" s="75"/>
      <c r="BX676" s="75"/>
      <c r="BY676" s="75"/>
      <c r="BZ676" s="76"/>
      <c r="CA676" s="76"/>
      <c r="CB676" s="76"/>
      <c r="CC676" s="76"/>
      <c r="CD676" s="76"/>
      <c r="CE676" s="76"/>
      <c r="CF676" s="76"/>
    </row>
    <row r="677" spans="9:84" s="74" customFormat="1" ht="12.75" hidden="1"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  <c r="AB677" s="100"/>
      <c r="AC677" s="100"/>
      <c r="AD677" s="100"/>
      <c r="AE677" s="100"/>
      <c r="AF677" s="100"/>
      <c r="BI677" s="75"/>
      <c r="BJ677" s="75"/>
      <c r="BK677" s="75"/>
      <c r="BL677" s="75"/>
      <c r="BM677" s="75"/>
      <c r="BN677" s="75"/>
      <c r="BO677" s="75"/>
      <c r="BP677" s="75"/>
      <c r="BQ677" s="75"/>
      <c r="BR677" s="75"/>
      <c r="BS677" s="75"/>
      <c r="BT677" s="75"/>
      <c r="BU677" s="75"/>
      <c r="BV677" s="75"/>
      <c r="BW677" s="75"/>
      <c r="BX677" s="75"/>
      <c r="BY677" s="75"/>
      <c r="BZ677" s="76"/>
      <c r="CA677" s="76"/>
      <c r="CB677" s="76"/>
      <c r="CC677" s="76"/>
      <c r="CD677" s="76"/>
      <c r="CE677" s="76"/>
      <c r="CF677" s="76"/>
    </row>
    <row r="678" spans="9:84" s="74" customFormat="1" ht="12.75" hidden="1"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  <c r="AB678" s="100"/>
      <c r="AC678" s="100"/>
      <c r="AD678" s="100"/>
      <c r="AE678" s="100"/>
      <c r="AF678" s="100"/>
      <c r="BI678" s="75"/>
      <c r="BJ678" s="75"/>
      <c r="BK678" s="75"/>
      <c r="BL678" s="75"/>
      <c r="BM678" s="75"/>
      <c r="BN678" s="75"/>
      <c r="BO678" s="75"/>
      <c r="BP678" s="75"/>
      <c r="BQ678" s="75"/>
      <c r="BR678" s="75"/>
      <c r="BS678" s="75"/>
      <c r="BT678" s="75"/>
      <c r="BU678" s="75"/>
      <c r="BV678" s="75"/>
      <c r="BW678" s="75"/>
      <c r="BX678" s="75"/>
      <c r="BY678" s="75"/>
      <c r="BZ678" s="76"/>
      <c r="CA678" s="76"/>
      <c r="CB678" s="76"/>
      <c r="CC678" s="76"/>
      <c r="CD678" s="76"/>
      <c r="CE678" s="76"/>
      <c r="CF678" s="76"/>
    </row>
    <row r="679" spans="9:84" s="74" customFormat="1" ht="12.75" hidden="1"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  <c r="AB679" s="100"/>
      <c r="AC679" s="100"/>
      <c r="AD679" s="100"/>
      <c r="AE679" s="100"/>
      <c r="AF679" s="100"/>
      <c r="BI679" s="75"/>
      <c r="BJ679" s="75"/>
      <c r="BK679" s="75"/>
      <c r="BL679" s="75"/>
      <c r="BM679" s="75"/>
      <c r="BN679" s="75"/>
      <c r="BO679" s="75"/>
      <c r="BP679" s="75"/>
      <c r="BQ679" s="75"/>
      <c r="BR679" s="75"/>
      <c r="BS679" s="75"/>
      <c r="BT679" s="75"/>
      <c r="BU679" s="75"/>
      <c r="BV679" s="75"/>
      <c r="BW679" s="75"/>
      <c r="BX679" s="75"/>
      <c r="BY679" s="75"/>
      <c r="BZ679" s="76"/>
      <c r="CA679" s="76"/>
      <c r="CB679" s="76"/>
      <c r="CC679" s="76"/>
      <c r="CD679" s="76"/>
      <c r="CE679" s="76"/>
      <c r="CF679" s="76"/>
    </row>
    <row r="680" spans="9:84" s="74" customFormat="1" ht="12.75" hidden="1"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  <c r="AB680" s="100"/>
      <c r="AC680" s="100"/>
      <c r="AD680" s="100"/>
      <c r="AE680" s="100"/>
      <c r="AF680" s="100"/>
      <c r="BI680" s="75"/>
      <c r="BJ680" s="75"/>
      <c r="BK680" s="75"/>
      <c r="BL680" s="75"/>
      <c r="BM680" s="75"/>
      <c r="BN680" s="75"/>
      <c r="BO680" s="75"/>
      <c r="BP680" s="75"/>
      <c r="BQ680" s="75"/>
      <c r="BR680" s="75"/>
      <c r="BS680" s="75"/>
      <c r="BT680" s="75"/>
      <c r="BU680" s="75"/>
      <c r="BV680" s="75"/>
      <c r="BW680" s="75"/>
      <c r="BX680" s="75"/>
      <c r="BY680" s="75"/>
      <c r="BZ680" s="76"/>
      <c r="CA680" s="76"/>
      <c r="CB680" s="76"/>
      <c r="CC680" s="76"/>
      <c r="CD680" s="76"/>
      <c r="CE680" s="76"/>
      <c r="CF680" s="76"/>
    </row>
    <row r="681" spans="9:84" s="74" customFormat="1" ht="12.75" hidden="1"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  <c r="AA681" s="100"/>
      <c r="AB681" s="100"/>
      <c r="AC681" s="100"/>
      <c r="AD681" s="100"/>
      <c r="AE681" s="100"/>
      <c r="AF681" s="100"/>
      <c r="BI681" s="75"/>
      <c r="BJ681" s="75"/>
      <c r="BK681" s="75"/>
      <c r="BL681" s="75"/>
      <c r="BM681" s="75"/>
      <c r="BN681" s="75"/>
      <c r="BO681" s="75"/>
      <c r="BP681" s="75"/>
      <c r="BQ681" s="75"/>
      <c r="BR681" s="75"/>
      <c r="BS681" s="75"/>
      <c r="BT681" s="75"/>
      <c r="BU681" s="75"/>
      <c r="BV681" s="75"/>
      <c r="BW681" s="75"/>
      <c r="BX681" s="75"/>
      <c r="BY681" s="75"/>
      <c r="BZ681" s="76"/>
      <c r="CA681" s="76"/>
      <c r="CB681" s="76"/>
      <c r="CC681" s="76"/>
      <c r="CD681" s="76"/>
      <c r="CE681" s="76"/>
      <c r="CF681" s="76"/>
    </row>
    <row r="682" spans="9:84" s="74" customFormat="1" ht="12.75" hidden="1"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  <c r="AA682" s="100"/>
      <c r="AB682" s="100"/>
      <c r="AC682" s="100"/>
      <c r="AD682" s="100"/>
      <c r="AE682" s="100"/>
      <c r="AF682" s="100"/>
      <c r="BI682" s="75"/>
      <c r="BJ682" s="75"/>
      <c r="BK682" s="75"/>
      <c r="BL682" s="75"/>
      <c r="BM682" s="75"/>
      <c r="BN682" s="75"/>
      <c r="BO682" s="75"/>
      <c r="BP682" s="75"/>
      <c r="BQ682" s="75"/>
      <c r="BR682" s="75"/>
      <c r="BS682" s="75"/>
      <c r="BT682" s="75"/>
      <c r="BU682" s="75"/>
      <c r="BV682" s="75"/>
      <c r="BW682" s="75"/>
      <c r="BX682" s="75"/>
      <c r="BY682" s="75"/>
      <c r="BZ682" s="76"/>
      <c r="CA682" s="76"/>
      <c r="CB682" s="76"/>
      <c r="CC682" s="76"/>
      <c r="CD682" s="76"/>
      <c r="CE682" s="76"/>
      <c r="CF682" s="76"/>
    </row>
    <row r="683" spans="9:84" s="74" customFormat="1" ht="12.75" hidden="1"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  <c r="AB683" s="100"/>
      <c r="AC683" s="100"/>
      <c r="AD683" s="100"/>
      <c r="AE683" s="100"/>
      <c r="AF683" s="100"/>
      <c r="BI683" s="75"/>
      <c r="BJ683" s="75"/>
      <c r="BK683" s="75"/>
      <c r="BL683" s="75"/>
      <c r="BM683" s="75"/>
      <c r="BN683" s="75"/>
      <c r="BO683" s="75"/>
      <c r="BP683" s="75"/>
      <c r="BQ683" s="75"/>
      <c r="BR683" s="75"/>
      <c r="BS683" s="75"/>
      <c r="BT683" s="75"/>
      <c r="BU683" s="75"/>
      <c r="BV683" s="75"/>
      <c r="BW683" s="75"/>
      <c r="BX683" s="75"/>
      <c r="BY683" s="75"/>
      <c r="BZ683" s="76"/>
      <c r="CA683" s="76"/>
      <c r="CB683" s="76"/>
      <c r="CC683" s="76"/>
      <c r="CD683" s="76"/>
      <c r="CE683" s="76"/>
      <c r="CF683" s="76"/>
    </row>
    <row r="684" spans="9:84" s="74" customFormat="1" ht="12.75" hidden="1"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  <c r="AB684" s="100"/>
      <c r="AC684" s="100"/>
      <c r="AD684" s="100"/>
      <c r="AE684" s="100"/>
      <c r="AF684" s="100"/>
      <c r="BI684" s="75"/>
      <c r="BJ684" s="75"/>
      <c r="BK684" s="75"/>
      <c r="BL684" s="75"/>
      <c r="BM684" s="75"/>
      <c r="BN684" s="75"/>
      <c r="BO684" s="75"/>
      <c r="BP684" s="75"/>
      <c r="BQ684" s="75"/>
      <c r="BR684" s="75"/>
      <c r="BS684" s="75"/>
      <c r="BT684" s="75"/>
      <c r="BU684" s="75"/>
      <c r="BV684" s="75"/>
      <c r="BW684" s="75"/>
      <c r="BX684" s="75"/>
      <c r="BY684" s="75"/>
      <c r="BZ684" s="76"/>
      <c r="CA684" s="76"/>
      <c r="CB684" s="76"/>
      <c r="CC684" s="76"/>
      <c r="CD684" s="76"/>
      <c r="CE684" s="76"/>
      <c r="CF684" s="76"/>
    </row>
    <row r="685" spans="9:84" s="74" customFormat="1" ht="12.75" hidden="1"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  <c r="AB685" s="100"/>
      <c r="AC685" s="100"/>
      <c r="AD685" s="100"/>
      <c r="AE685" s="100"/>
      <c r="AF685" s="100"/>
      <c r="BI685" s="75"/>
      <c r="BJ685" s="75"/>
      <c r="BK685" s="75"/>
      <c r="BL685" s="75"/>
      <c r="BM685" s="75"/>
      <c r="BN685" s="75"/>
      <c r="BO685" s="75"/>
      <c r="BP685" s="75"/>
      <c r="BQ685" s="75"/>
      <c r="BR685" s="75"/>
      <c r="BS685" s="75"/>
      <c r="BT685" s="75"/>
      <c r="BU685" s="75"/>
      <c r="BV685" s="75"/>
      <c r="BW685" s="75"/>
      <c r="BX685" s="75"/>
      <c r="BY685" s="75"/>
      <c r="BZ685" s="76"/>
      <c r="CA685" s="76"/>
      <c r="CB685" s="76"/>
      <c r="CC685" s="76"/>
      <c r="CD685" s="76"/>
      <c r="CE685" s="76"/>
      <c r="CF685" s="76"/>
    </row>
    <row r="686" spans="9:84" s="74" customFormat="1" ht="12.75" hidden="1"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  <c r="AB686" s="100"/>
      <c r="AC686" s="100"/>
      <c r="AD686" s="100"/>
      <c r="AE686" s="100"/>
      <c r="AF686" s="100"/>
      <c r="BI686" s="75"/>
      <c r="BJ686" s="75"/>
      <c r="BK686" s="75"/>
      <c r="BL686" s="75"/>
      <c r="BM686" s="75"/>
      <c r="BN686" s="75"/>
      <c r="BO686" s="75"/>
      <c r="BP686" s="75"/>
      <c r="BQ686" s="75"/>
      <c r="BR686" s="75"/>
      <c r="BS686" s="75"/>
      <c r="BT686" s="75"/>
      <c r="BU686" s="75"/>
      <c r="BV686" s="75"/>
      <c r="BW686" s="75"/>
      <c r="BX686" s="75"/>
      <c r="BY686" s="75"/>
      <c r="BZ686" s="76"/>
      <c r="CA686" s="76"/>
      <c r="CB686" s="76"/>
      <c r="CC686" s="76"/>
      <c r="CD686" s="76"/>
      <c r="CE686" s="76"/>
      <c r="CF686" s="76"/>
    </row>
    <row r="687" spans="9:84" s="74" customFormat="1" ht="12.75" hidden="1"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  <c r="AB687" s="100"/>
      <c r="AC687" s="100"/>
      <c r="AD687" s="100"/>
      <c r="AE687" s="100"/>
      <c r="AF687" s="100"/>
      <c r="BI687" s="75"/>
      <c r="BJ687" s="75"/>
      <c r="BK687" s="75"/>
      <c r="BL687" s="75"/>
      <c r="BM687" s="75"/>
      <c r="BN687" s="75"/>
      <c r="BO687" s="75"/>
      <c r="BP687" s="75"/>
      <c r="BQ687" s="75"/>
      <c r="BR687" s="75"/>
      <c r="BS687" s="75"/>
      <c r="BT687" s="75"/>
      <c r="BU687" s="75"/>
      <c r="BV687" s="75"/>
      <c r="BW687" s="75"/>
      <c r="BX687" s="75"/>
      <c r="BY687" s="75"/>
      <c r="BZ687" s="76"/>
      <c r="CA687" s="76"/>
      <c r="CB687" s="76"/>
      <c r="CC687" s="76"/>
      <c r="CD687" s="76"/>
      <c r="CE687" s="76"/>
      <c r="CF687" s="76"/>
    </row>
    <row r="688" spans="9:84" s="74" customFormat="1" ht="12.75" hidden="1"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  <c r="AB688" s="100"/>
      <c r="AC688" s="100"/>
      <c r="AD688" s="100"/>
      <c r="AE688" s="100"/>
      <c r="AF688" s="100"/>
      <c r="BI688" s="75"/>
      <c r="BJ688" s="75"/>
      <c r="BK688" s="75"/>
      <c r="BL688" s="75"/>
      <c r="BM688" s="75"/>
      <c r="BN688" s="75"/>
      <c r="BO688" s="75"/>
      <c r="BP688" s="75"/>
      <c r="BQ688" s="75"/>
      <c r="BR688" s="75"/>
      <c r="BS688" s="75"/>
      <c r="BT688" s="75"/>
      <c r="BU688" s="75"/>
      <c r="BV688" s="75"/>
      <c r="BW688" s="75"/>
      <c r="BX688" s="75"/>
      <c r="BY688" s="75"/>
      <c r="BZ688" s="76"/>
      <c r="CA688" s="76"/>
      <c r="CB688" s="76"/>
      <c r="CC688" s="76"/>
      <c r="CD688" s="76"/>
      <c r="CE688" s="76"/>
      <c r="CF688" s="76"/>
    </row>
    <row r="689" spans="9:84" s="74" customFormat="1" ht="12.75" hidden="1"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  <c r="AB689" s="100"/>
      <c r="AC689" s="100"/>
      <c r="AD689" s="100"/>
      <c r="AE689" s="100"/>
      <c r="AF689" s="100"/>
      <c r="BI689" s="75"/>
      <c r="BJ689" s="75"/>
      <c r="BK689" s="75"/>
      <c r="BL689" s="75"/>
      <c r="BM689" s="75"/>
      <c r="BN689" s="75"/>
      <c r="BO689" s="75"/>
      <c r="BP689" s="75"/>
      <c r="BQ689" s="75"/>
      <c r="BR689" s="75"/>
      <c r="BS689" s="75"/>
      <c r="BT689" s="75"/>
      <c r="BU689" s="75"/>
      <c r="BV689" s="75"/>
      <c r="BW689" s="75"/>
      <c r="BX689" s="75"/>
      <c r="BY689" s="75"/>
      <c r="BZ689" s="76"/>
      <c r="CA689" s="76"/>
      <c r="CB689" s="76"/>
      <c r="CC689" s="76"/>
      <c r="CD689" s="76"/>
      <c r="CE689" s="76"/>
      <c r="CF689" s="76"/>
    </row>
    <row r="690" spans="9:84" s="74" customFormat="1" ht="12.75" hidden="1"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  <c r="AB690" s="100"/>
      <c r="AC690" s="100"/>
      <c r="AD690" s="100"/>
      <c r="AE690" s="100"/>
      <c r="AF690" s="100"/>
      <c r="BI690" s="75"/>
      <c r="BJ690" s="75"/>
      <c r="BK690" s="75"/>
      <c r="BL690" s="75"/>
      <c r="BM690" s="75"/>
      <c r="BN690" s="75"/>
      <c r="BO690" s="75"/>
      <c r="BP690" s="75"/>
      <c r="BQ690" s="75"/>
      <c r="BR690" s="75"/>
      <c r="BS690" s="75"/>
      <c r="BT690" s="75"/>
      <c r="BU690" s="75"/>
      <c r="BV690" s="75"/>
      <c r="BW690" s="75"/>
      <c r="BX690" s="75"/>
      <c r="BY690" s="75"/>
      <c r="BZ690" s="76"/>
      <c r="CA690" s="76"/>
      <c r="CB690" s="76"/>
      <c r="CC690" s="76"/>
      <c r="CD690" s="76"/>
      <c r="CE690" s="76"/>
      <c r="CF690" s="76"/>
    </row>
    <row r="691" spans="9:84" s="74" customFormat="1" ht="12.75" hidden="1"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  <c r="AB691" s="100"/>
      <c r="AC691" s="100"/>
      <c r="AD691" s="100"/>
      <c r="AE691" s="100"/>
      <c r="AF691" s="100"/>
      <c r="BI691" s="75"/>
      <c r="BJ691" s="75"/>
      <c r="BK691" s="75"/>
      <c r="BL691" s="75"/>
      <c r="BM691" s="75"/>
      <c r="BN691" s="75"/>
      <c r="BO691" s="75"/>
      <c r="BP691" s="75"/>
      <c r="BQ691" s="75"/>
      <c r="BR691" s="75"/>
      <c r="BS691" s="75"/>
      <c r="BT691" s="75"/>
      <c r="BU691" s="75"/>
      <c r="BV691" s="75"/>
      <c r="BW691" s="75"/>
      <c r="BX691" s="75"/>
      <c r="BY691" s="75"/>
      <c r="BZ691" s="76"/>
      <c r="CA691" s="76"/>
      <c r="CB691" s="76"/>
      <c r="CC691" s="76"/>
      <c r="CD691" s="76"/>
      <c r="CE691" s="76"/>
      <c r="CF691" s="76"/>
    </row>
    <row r="692" spans="9:84" s="74" customFormat="1" ht="12.75" hidden="1"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  <c r="AB692" s="100"/>
      <c r="AC692" s="100"/>
      <c r="AD692" s="100"/>
      <c r="AE692" s="100"/>
      <c r="AF692" s="100"/>
      <c r="BI692" s="75"/>
      <c r="BJ692" s="75"/>
      <c r="BK692" s="75"/>
      <c r="BL692" s="75"/>
      <c r="BM692" s="75"/>
      <c r="BN692" s="75"/>
      <c r="BO692" s="75"/>
      <c r="BP692" s="75"/>
      <c r="BQ692" s="75"/>
      <c r="BR692" s="75"/>
      <c r="BS692" s="75"/>
      <c r="BT692" s="75"/>
      <c r="BU692" s="75"/>
      <c r="BV692" s="75"/>
      <c r="BW692" s="75"/>
      <c r="BX692" s="75"/>
      <c r="BY692" s="75"/>
      <c r="BZ692" s="76"/>
      <c r="CA692" s="76"/>
      <c r="CB692" s="76"/>
      <c r="CC692" s="76"/>
      <c r="CD692" s="76"/>
      <c r="CE692" s="76"/>
      <c r="CF692" s="76"/>
    </row>
    <row r="693" spans="9:84" s="74" customFormat="1" ht="12.75" hidden="1"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  <c r="AB693" s="100"/>
      <c r="AC693" s="100"/>
      <c r="AD693" s="100"/>
      <c r="AE693" s="100"/>
      <c r="AF693" s="100"/>
      <c r="BI693" s="75"/>
      <c r="BJ693" s="75"/>
      <c r="BK693" s="75"/>
      <c r="BL693" s="75"/>
      <c r="BM693" s="75"/>
      <c r="BN693" s="75"/>
      <c r="BO693" s="75"/>
      <c r="BP693" s="75"/>
      <c r="BQ693" s="75"/>
      <c r="BR693" s="75"/>
      <c r="BS693" s="75"/>
      <c r="BT693" s="75"/>
      <c r="BU693" s="75"/>
      <c r="BV693" s="75"/>
      <c r="BW693" s="75"/>
      <c r="BX693" s="75"/>
      <c r="BY693" s="75"/>
      <c r="BZ693" s="76"/>
      <c r="CA693" s="76"/>
      <c r="CB693" s="76"/>
      <c r="CC693" s="76"/>
      <c r="CD693" s="76"/>
      <c r="CE693" s="76"/>
      <c r="CF693" s="76"/>
    </row>
    <row r="694" spans="9:84" s="74" customFormat="1" ht="12.75" hidden="1"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  <c r="AC694" s="100"/>
      <c r="AD694" s="100"/>
      <c r="AE694" s="100"/>
      <c r="AF694" s="100"/>
      <c r="BI694" s="75"/>
      <c r="BJ694" s="75"/>
      <c r="BK694" s="75"/>
      <c r="BL694" s="75"/>
      <c r="BM694" s="75"/>
      <c r="BN694" s="75"/>
      <c r="BO694" s="75"/>
      <c r="BP694" s="75"/>
      <c r="BQ694" s="75"/>
      <c r="BR694" s="75"/>
      <c r="BS694" s="75"/>
      <c r="BT694" s="75"/>
      <c r="BU694" s="75"/>
      <c r="BV694" s="75"/>
      <c r="BW694" s="75"/>
      <c r="BX694" s="75"/>
      <c r="BY694" s="75"/>
      <c r="BZ694" s="76"/>
      <c r="CA694" s="76"/>
      <c r="CB694" s="76"/>
      <c r="CC694" s="76"/>
      <c r="CD694" s="76"/>
      <c r="CE694" s="76"/>
      <c r="CF694" s="76"/>
    </row>
    <row r="695" spans="9:84" s="74" customFormat="1" ht="12.75" hidden="1"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  <c r="AB695" s="100"/>
      <c r="AC695" s="100"/>
      <c r="AD695" s="100"/>
      <c r="AE695" s="100"/>
      <c r="AF695" s="100"/>
      <c r="BI695" s="75"/>
      <c r="BJ695" s="75"/>
      <c r="BK695" s="75"/>
      <c r="BL695" s="75"/>
      <c r="BM695" s="75"/>
      <c r="BN695" s="75"/>
      <c r="BO695" s="75"/>
      <c r="BP695" s="75"/>
      <c r="BQ695" s="75"/>
      <c r="BR695" s="75"/>
      <c r="BS695" s="75"/>
      <c r="BT695" s="75"/>
      <c r="BU695" s="75"/>
      <c r="BV695" s="75"/>
      <c r="BW695" s="75"/>
      <c r="BX695" s="75"/>
      <c r="BY695" s="75"/>
      <c r="BZ695" s="76"/>
      <c r="CA695" s="76"/>
      <c r="CB695" s="76"/>
      <c r="CC695" s="76"/>
      <c r="CD695" s="76"/>
      <c r="CE695" s="76"/>
      <c r="CF695" s="76"/>
    </row>
    <row r="696" spans="9:84" s="74" customFormat="1" ht="12.75" hidden="1"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100"/>
      <c r="AB696" s="100"/>
      <c r="AC696" s="100"/>
      <c r="AD696" s="100"/>
      <c r="AE696" s="100"/>
      <c r="AF696" s="100"/>
      <c r="BI696" s="75"/>
      <c r="BJ696" s="75"/>
      <c r="BK696" s="75"/>
      <c r="BL696" s="75"/>
      <c r="BM696" s="75"/>
      <c r="BN696" s="75"/>
      <c r="BO696" s="75"/>
      <c r="BP696" s="75"/>
      <c r="BQ696" s="75"/>
      <c r="BR696" s="75"/>
      <c r="BS696" s="75"/>
      <c r="BT696" s="75"/>
      <c r="BU696" s="75"/>
      <c r="BV696" s="75"/>
      <c r="BW696" s="75"/>
      <c r="BX696" s="75"/>
      <c r="BY696" s="75"/>
      <c r="BZ696" s="76"/>
      <c r="CA696" s="76"/>
      <c r="CB696" s="76"/>
      <c r="CC696" s="76"/>
      <c r="CD696" s="76"/>
      <c r="CE696" s="76"/>
      <c r="CF696" s="76"/>
    </row>
    <row r="697" spans="9:84" s="74" customFormat="1" ht="12.75" hidden="1"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  <c r="AB697" s="100"/>
      <c r="AC697" s="100"/>
      <c r="AD697" s="100"/>
      <c r="AE697" s="100"/>
      <c r="AF697" s="100"/>
      <c r="BI697" s="75"/>
      <c r="BJ697" s="75"/>
      <c r="BK697" s="75"/>
      <c r="BL697" s="75"/>
      <c r="BM697" s="75"/>
      <c r="BN697" s="75"/>
      <c r="BO697" s="75"/>
      <c r="BP697" s="75"/>
      <c r="BQ697" s="75"/>
      <c r="BR697" s="75"/>
      <c r="BS697" s="75"/>
      <c r="BT697" s="75"/>
      <c r="BU697" s="75"/>
      <c r="BV697" s="75"/>
      <c r="BW697" s="75"/>
      <c r="BX697" s="75"/>
      <c r="BY697" s="75"/>
      <c r="BZ697" s="76"/>
      <c r="CA697" s="76"/>
      <c r="CB697" s="76"/>
      <c r="CC697" s="76"/>
      <c r="CD697" s="76"/>
      <c r="CE697" s="76"/>
      <c r="CF697" s="76"/>
    </row>
    <row r="698" spans="9:84" s="74" customFormat="1" ht="12.75" hidden="1"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  <c r="AB698" s="100"/>
      <c r="AC698" s="100"/>
      <c r="AD698" s="100"/>
      <c r="AE698" s="100"/>
      <c r="AF698" s="100"/>
      <c r="BI698" s="75"/>
      <c r="BJ698" s="75"/>
      <c r="BK698" s="75"/>
      <c r="BL698" s="75"/>
      <c r="BM698" s="75"/>
      <c r="BN698" s="75"/>
      <c r="BO698" s="75"/>
      <c r="BP698" s="75"/>
      <c r="BQ698" s="75"/>
      <c r="BR698" s="75"/>
      <c r="BS698" s="75"/>
      <c r="BT698" s="75"/>
      <c r="BU698" s="75"/>
      <c r="BV698" s="75"/>
      <c r="BW698" s="75"/>
      <c r="BX698" s="75"/>
      <c r="BY698" s="75"/>
      <c r="BZ698" s="76"/>
      <c r="CA698" s="76"/>
      <c r="CB698" s="76"/>
      <c r="CC698" s="76"/>
      <c r="CD698" s="76"/>
      <c r="CE698" s="76"/>
      <c r="CF698" s="76"/>
    </row>
    <row r="699" spans="9:84" s="74" customFormat="1" ht="12.75" hidden="1"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  <c r="AC699" s="100"/>
      <c r="AD699" s="100"/>
      <c r="AE699" s="100"/>
      <c r="AF699" s="100"/>
      <c r="BI699" s="75"/>
      <c r="BJ699" s="75"/>
      <c r="BK699" s="75"/>
      <c r="BL699" s="75"/>
      <c r="BM699" s="75"/>
      <c r="BN699" s="75"/>
      <c r="BO699" s="75"/>
      <c r="BP699" s="75"/>
      <c r="BQ699" s="75"/>
      <c r="BR699" s="75"/>
      <c r="BS699" s="75"/>
      <c r="BT699" s="75"/>
      <c r="BU699" s="75"/>
      <c r="BV699" s="75"/>
      <c r="BW699" s="75"/>
      <c r="BX699" s="75"/>
      <c r="BY699" s="75"/>
      <c r="BZ699" s="76"/>
      <c r="CA699" s="76"/>
      <c r="CB699" s="76"/>
      <c r="CC699" s="76"/>
      <c r="CD699" s="76"/>
      <c r="CE699" s="76"/>
      <c r="CF699" s="76"/>
    </row>
    <row r="700" spans="9:84" s="74" customFormat="1" ht="12.75" hidden="1"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  <c r="AB700" s="100"/>
      <c r="AC700" s="100"/>
      <c r="AD700" s="100"/>
      <c r="AE700" s="100"/>
      <c r="AF700" s="100"/>
      <c r="BI700" s="75"/>
      <c r="BJ700" s="75"/>
      <c r="BK700" s="75"/>
      <c r="BL700" s="75"/>
      <c r="BM700" s="75"/>
      <c r="BN700" s="75"/>
      <c r="BO700" s="75"/>
      <c r="BP700" s="75"/>
      <c r="BQ700" s="75"/>
      <c r="BR700" s="75"/>
      <c r="BS700" s="75"/>
      <c r="BT700" s="75"/>
      <c r="BU700" s="75"/>
      <c r="BV700" s="75"/>
      <c r="BW700" s="75"/>
      <c r="BX700" s="75"/>
      <c r="BY700" s="75"/>
      <c r="BZ700" s="76"/>
      <c r="CA700" s="76"/>
      <c r="CB700" s="76"/>
      <c r="CC700" s="76"/>
      <c r="CD700" s="76"/>
      <c r="CE700" s="76"/>
      <c r="CF700" s="76"/>
    </row>
    <row r="701" spans="9:84" s="74" customFormat="1" ht="12.75" hidden="1"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100"/>
      <c r="AB701" s="100"/>
      <c r="AC701" s="100"/>
      <c r="AD701" s="100"/>
      <c r="AE701" s="100"/>
      <c r="AF701" s="100"/>
      <c r="BI701" s="75"/>
      <c r="BJ701" s="75"/>
      <c r="BK701" s="75"/>
      <c r="BL701" s="75"/>
      <c r="BM701" s="75"/>
      <c r="BN701" s="75"/>
      <c r="BO701" s="75"/>
      <c r="BP701" s="75"/>
      <c r="BQ701" s="75"/>
      <c r="BR701" s="75"/>
      <c r="BS701" s="75"/>
      <c r="BT701" s="75"/>
      <c r="BU701" s="75"/>
      <c r="BV701" s="75"/>
      <c r="BW701" s="75"/>
      <c r="BX701" s="75"/>
      <c r="BY701" s="75"/>
      <c r="BZ701" s="76"/>
      <c r="CA701" s="76"/>
      <c r="CB701" s="76"/>
      <c r="CC701" s="76"/>
      <c r="CD701" s="76"/>
      <c r="CE701" s="76"/>
      <c r="CF701" s="76"/>
    </row>
    <row r="702" spans="9:84" s="74" customFormat="1" ht="12.75" hidden="1"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  <c r="AA702" s="100"/>
      <c r="AB702" s="100"/>
      <c r="AC702" s="100"/>
      <c r="AD702" s="100"/>
      <c r="AE702" s="100"/>
      <c r="AF702" s="100"/>
      <c r="BI702" s="75"/>
      <c r="BJ702" s="75"/>
      <c r="BK702" s="75"/>
      <c r="BL702" s="75"/>
      <c r="BM702" s="75"/>
      <c r="BN702" s="75"/>
      <c r="BO702" s="75"/>
      <c r="BP702" s="75"/>
      <c r="BQ702" s="75"/>
      <c r="BR702" s="75"/>
      <c r="BS702" s="75"/>
      <c r="BT702" s="75"/>
      <c r="BU702" s="75"/>
      <c r="BV702" s="75"/>
      <c r="BW702" s="75"/>
      <c r="BX702" s="75"/>
      <c r="BY702" s="75"/>
      <c r="BZ702" s="76"/>
      <c r="CA702" s="76"/>
      <c r="CB702" s="76"/>
      <c r="CC702" s="76"/>
      <c r="CD702" s="76"/>
      <c r="CE702" s="76"/>
      <c r="CF702" s="76"/>
    </row>
    <row r="703" spans="9:84" s="74" customFormat="1" ht="12.75" hidden="1"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  <c r="AB703" s="100"/>
      <c r="AC703" s="100"/>
      <c r="AD703" s="100"/>
      <c r="AE703" s="100"/>
      <c r="AF703" s="100"/>
      <c r="BI703" s="75"/>
      <c r="BJ703" s="75"/>
      <c r="BK703" s="75"/>
      <c r="BL703" s="75"/>
      <c r="BM703" s="75"/>
      <c r="BN703" s="75"/>
      <c r="BO703" s="75"/>
      <c r="BP703" s="75"/>
      <c r="BQ703" s="75"/>
      <c r="BR703" s="75"/>
      <c r="BS703" s="75"/>
      <c r="BT703" s="75"/>
      <c r="BU703" s="75"/>
      <c r="BV703" s="75"/>
      <c r="BW703" s="75"/>
      <c r="BX703" s="75"/>
      <c r="BY703" s="75"/>
      <c r="BZ703" s="76"/>
      <c r="CA703" s="76"/>
      <c r="CB703" s="76"/>
      <c r="CC703" s="76"/>
      <c r="CD703" s="76"/>
      <c r="CE703" s="76"/>
      <c r="CF703" s="76"/>
    </row>
    <row r="704" spans="9:84" s="74" customFormat="1" ht="12.75" hidden="1"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0"/>
      <c r="AC704" s="100"/>
      <c r="AD704" s="100"/>
      <c r="AE704" s="100"/>
      <c r="AF704" s="100"/>
      <c r="BI704" s="75"/>
      <c r="BJ704" s="75"/>
      <c r="BK704" s="75"/>
      <c r="BL704" s="75"/>
      <c r="BM704" s="75"/>
      <c r="BN704" s="75"/>
      <c r="BO704" s="75"/>
      <c r="BP704" s="75"/>
      <c r="BQ704" s="75"/>
      <c r="BR704" s="75"/>
      <c r="BS704" s="75"/>
      <c r="BT704" s="75"/>
      <c r="BU704" s="75"/>
      <c r="BV704" s="75"/>
      <c r="BW704" s="75"/>
      <c r="BX704" s="75"/>
      <c r="BY704" s="75"/>
      <c r="BZ704" s="76"/>
      <c r="CA704" s="76"/>
      <c r="CB704" s="76"/>
      <c r="CC704" s="76"/>
      <c r="CD704" s="76"/>
      <c r="CE704" s="76"/>
      <c r="CF704" s="76"/>
    </row>
    <row r="705" spans="9:84" s="74" customFormat="1" ht="12.75" hidden="1"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100"/>
      <c r="AB705" s="100"/>
      <c r="AC705" s="100"/>
      <c r="AD705" s="100"/>
      <c r="AE705" s="100"/>
      <c r="AF705" s="100"/>
      <c r="BI705" s="75"/>
      <c r="BJ705" s="75"/>
      <c r="BK705" s="75"/>
      <c r="BL705" s="75"/>
      <c r="BM705" s="75"/>
      <c r="BN705" s="75"/>
      <c r="BO705" s="75"/>
      <c r="BP705" s="75"/>
      <c r="BQ705" s="75"/>
      <c r="BR705" s="75"/>
      <c r="BS705" s="75"/>
      <c r="BT705" s="75"/>
      <c r="BU705" s="75"/>
      <c r="BV705" s="75"/>
      <c r="BW705" s="75"/>
      <c r="BX705" s="75"/>
      <c r="BY705" s="75"/>
      <c r="BZ705" s="76"/>
      <c r="CA705" s="76"/>
      <c r="CB705" s="76"/>
      <c r="CC705" s="76"/>
      <c r="CD705" s="76"/>
      <c r="CE705" s="76"/>
      <c r="CF705" s="76"/>
    </row>
    <row r="706" spans="9:84" s="74" customFormat="1" ht="12.75" hidden="1"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  <c r="AA706" s="100"/>
      <c r="AB706" s="100"/>
      <c r="AC706" s="100"/>
      <c r="AD706" s="100"/>
      <c r="AE706" s="100"/>
      <c r="AF706" s="100"/>
      <c r="BI706" s="75"/>
      <c r="BJ706" s="75"/>
      <c r="BK706" s="75"/>
      <c r="BL706" s="75"/>
      <c r="BM706" s="75"/>
      <c r="BN706" s="75"/>
      <c r="BO706" s="75"/>
      <c r="BP706" s="75"/>
      <c r="BQ706" s="75"/>
      <c r="BR706" s="75"/>
      <c r="BS706" s="75"/>
      <c r="BT706" s="75"/>
      <c r="BU706" s="75"/>
      <c r="BV706" s="75"/>
      <c r="BW706" s="75"/>
      <c r="BX706" s="75"/>
      <c r="BY706" s="75"/>
      <c r="BZ706" s="76"/>
      <c r="CA706" s="76"/>
      <c r="CB706" s="76"/>
      <c r="CC706" s="76"/>
      <c r="CD706" s="76"/>
      <c r="CE706" s="76"/>
      <c r="CF706" s="76"/>
    </row>
    <row r="707" spans="9:84" s="74" customFormat="1" ht="12.75" hidden="1"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100"/>
      <c r="AB707" s="100"/>
      <c r="AC707" s="100"/>
      <c r="AD707" s="100"/>
      <c r="AE707" s="100"/>
      <c r="AF707" s="100"/>
      <c r="BI707" s="75"/>
      <c r="BJ707" s="75"/>
      <c r="BK707" s="75"/>
      <c r="BL707" s="75"/>
      <c r="BM707" s="75"/>
      <c r="BN707" s="75"/>
      <c r="BO707" s="75"/>
      <c r="BP707" s="75"/>
      <c r="BQ707" s="75"/>
      <c r="BR707" s="75"/>
      <c r="BS707" s="75"/>
      <c r="BT707" s="75"/>
      <c r="BU707" s="75"/>
      <c r="BV707" s="75"/>
      <c r="BW707" s="75"/>
      <c r="BX707" s="75"/>
      <c r="BY707" s="75"/>
      <c r="BZ707" s="76"/>
      <c r="CA707" s="76"/>
      <c r="CB707" s="76"/>
      <c r="CC707" s="76"/>
      <c r="CD707" s="76"/>
      <c r="CE707" s="76"/>
      <c r="CF707" s="76"/>
    </row>
    <row r="708" spans="9:84" s="74" customFormat="1" ht="12.75" hidden="1"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100"/>
      <c r="AB708" s="100"/>
      <c r="AC708" s="100"/>
      <c r="AD708" s="100"/>
      <c r="AE708" s="100"/>
      <c r="AF708" s="100"/>
      <c r="BI708" s="75"/>
      <c r="BJ708" s="75"/>
      <c r="BK708" s="75"/>
      <c r="BL708" s="75"/>
      <c r="BM708" s="75"/>
      <c r="BN708" s="75"/>
      <c r="BO708" s="75"/>
      <c r="BP708" s="75"/>
      <c r="BQ708" s="75"/>
      <c r="BR708" s="75"/>
      <c r="BS708" s="75"/>
      <c r="BT708" s="75"/>
      <c r="BU708" s="75"/>
      <c r="BV708" s="75"/>
      <c r="BW708" s="75"/>
      <c r="BX708" s="75"/>
      <c r="BY708" s="75"/>
      <c r="BZ708" s="76"/>
      <c r="CA708" s="76"/>
      <c r="CB708" s="76"/>
      <c r="CC708" s="76"/>
      <c r="CD708" s="76"/>
      <c r="CE708" s="76"/>
      <c r="CF708" s="76"/>
    </row>
    <row r="709" spans="9:84" s="74" customFormat="1" ht="12.75" hidden="1"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  <c r="AB709" s="100"/>
      <c r="AC709" s="100"/>
      <c r="AD709" s="100"/>
      <c r="AE709" s="100"/>
      <c r="AF709" s="100"/>
      <c r="BI709" s="75"/>
      <c r="BJ709" s="75"/>
      <c r="BK709" s="75"/>
      <c r="BL709" s="75"/>
      <c r="BM709" s="75"/>
      <c r="BN709" s="75"/>
      <c r="BO709" s="75"/>
      <c r="BP709" s="75"/>
      <c r="BQ709" s="75"/>
      <c r="BR709" s="75"/>
      <c r="BS709" s="75"/>
      <c r="BT709" s="75"/>
      <c r="BU709" s="75"/>
      <c r="BV709" s="75"/>
      <c r="BW709" s="75"/>
      <c r="BX709" s="75"/>
      <c r="BY709" s="75"/>
      <c r="BZ709" s="76"/>
      <c r="CA709" s="76"/>
      <c r="CB709" s="76"/>
      <c r="CC709" s="76"/>
      <c r="CD709" s="76"/>
      <c r="CE709" s="76"/>
      <c r="CF709" s="76"/>
    </row>
    <row r="710" spans="9:84" s="74" customFormat="1" ht="12.75" hidden="1"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100"/>
      <c r="AB710" s="100"/>
      <c r="AC710" s="100"/>
      <c r="AD710" s="100"/>
      <c r="AE710" s="100"/>
      <c r="AF710" s="100"/>
      <c r="BI710" s="75"/>
      <c r="BJ710" s="75"/>
      <c r="BK710" s="75"/>
      <c r="BL710" s="75"/>
      <c r="BM710" s="75"/>
      <c r="BN710" s="75"/>
      <c r="BO710" s="75"/>
      <c r="BP710" s="75"/>
      <c r="BQ710" s="75"/>
      <c r="BR710" s="75"/>
      <c r="BS710" s="75"/>
      <c r="BT710" s="75"/>
      <c r="BU710" s="75"/>
      <c r="BV710" s="75"/>
      <c r="BW710" s="75"/>
      <c r="BX710" s="75"/>
      <c r="BY710" s="75"/>
      <c r="BZ710" s="76"/>
      <c r="CA710" s="76"/>
      <c r="CB710" s="76"/>
      <c r="CC710" s="76"/>
      <c r="CD710" s="76"/>
      <c r="CE710" s="76"/>
      <c r="CF710" s="76"/>
    </row>
    <row r="711" spans="9:84" s="74" customFormat="1" ht="12.75" hidden="1"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  <c r="AB711" s="100"/>
      <c r="AC711" s="100"/>
      <c r="AD711" s="100"/>
      <c r="AE711" s="100"/>
      <c r="AF711" s="100"/>
      <c r="BI711" s="75"/>
      <c r="BJ711" s="75"/>
      <c r="BK711" s="75"/>
      <c r="BL711" s="75"/>
      <c r="BM711" s="75"/>
      <c r="BN711" s="75"/>
      <c r="BO711" s="75"/>
      <c r="BP711" s="75"/>
      <c r="BQ711" s="75"/>
      <c r="BR711" s="75"/>
      <c r="BS711" s="75"/>
      <c r="BT711" s="75"/>
      <c r="BU711" s="75"/>
      <c r="BV711" s="75"/>
      <c r="BW711" s="75"/>
      <c r="BX711" s="75"/>
      <c r="BY711" s="75"/>
      <c r="BZ711" s="76"/>
      <c r="CA711" s="76"/>
      <c r="CB711" s="76"/>
      <c r="CC711" s="76"/>
      <c r="CD711" s="76"/>
      <c r="CE711" s="76"/>
      <c r="CF711" s="76"/>
    </row>
    <row r="712" spans="9:84" s="74" customFormat="1" ht="12.75" hidden="1"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100"/>
      <c r="AB712" s="100"/>
      <c r="AC712" s="100"/>
      <c r="AD712" s="100"/>
      <c r="AE712" s="100"/>
      <c r="AF712" s="100"/>
      <c r="BI712" s="75"/>
      <c r="BJ712" s="75"/>
      <c r="BK712" s="75"/>
      <c r="BL712" s="75"/>
      <c r="BM712" s="75"/>
      <c r="BN712" s="75"/>
      <c r="BO712" s="75"/>
      <c r="BP712" s="75"/>
      <c r="BQ712" s="75"/>
      <c r="BR712" s="75"/>
      <c r="BS712" s="75"/>
      <c r="BT712" s="75"/>
      <c r="BU712" s="75"/>
      <c r="BV712" s="75"/>
      <c r="BW712" s="75"/>
      <c r="BX712" s="75"/>
      <c r="BY712" s="75"/>
      <c r="BZ712" s="76"/>
      <c r="CA712" s="76"/>
      <c r="CB712" s="76"/>
      <c r="CC712" s="76"/>
      <c r="CD712" s="76"/>
      <c r="CE712" s="76"/>
      <c r="CF712" s="76"/>
    </row>
    <row r="713" spans="9:84" s="74" customFormat="1" ht="12.75" hidden="1"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  <c r="AB713" s="100"/>
      <c r="AC713" s="100"/>
      <c r="AD713" s="100"/>
      <c r="AE713" s="100"/>
      <c r="AF713" s="100"/>
      <c r="BI713" s="75"/>
      <c r="BJ713" s="75"/>
      <c r="BK713" s="75"/>
      <c r="BL713" s="75"/>
      <c r="BM713" s="75"/>
      <c r="BN713" s="75"/>
      <c r="BO713" s="75"/>
      <c r="BP713" s="75"/>
      <c r="BQ713" s="75"/>
      <c r="BR713" s="75"/>
      <c r="BS713" s="75"/>
      <c r="BT713" s="75"/>
      <c r="BU713" s="75"/>
      <c r="BV713" s="75"/>
      <c r="BW713" s="75"/>
      <c r="BX713" s="75"/>
      <c r="BY713" s="75"/>
      <c r="BZ713" s="76"/>
      <c r="CA713" s="76"/>
      <c r="CB713" s="76"/>
      <c r="CC713" s="76"/>
      <c r="CD713" s="76"/>
      <c r="CE713" s="76"/>
      <c r="CF713" s="76"/>
    </row>
    <row r="714" spans="9:84" s="74" customFormat="1" ht="12.75" hidden="1"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  <c r="AB714" s="100"/>
      <c r="AC714" s="100"/>
      <c r="AD714" s="100"/>
      <c r="AE714" s="100"/>
      <c r="AF714" s="100"/>
      <c r="BI714" s="75"/>
      <c r="BJ714" s="75"/>
      <c r="BK714" s="75"/>
      <c r="BL714" s="75"/>
      <c r="BM714" s="75"/>
      <c r="BN714" s="75"/>
      <c r="BO714" s="75"/>
      <c r="BP714" s="75"/>
      <c r="BQ714" s="75"/>
      <c r="BR714" s="75"/>
      <c r="BS714" s="75"/>
      <c r="BT714" s="75"/>
      <c r="BU714" s="75"/>
      <c r="BV714" s="75"/>
      <c r="BW714" s="75"/>
      <c r="BX714" s="75"/>
      <c r="BY714" s="75"/>
      <c r="BZ714" s="76"/>
      <c r="CA714" s="76"/>
      <c r="CB714" s="76"/>
      <c r="CC714" s="76"/>
      <c r="CD714" s="76"/>
      <c r="CE714" s="76"/>
      <c r="CF714" s="76"/>
    </row>
    <row r="715" spans="9:84" s="74" customFormat="1" ht="12.75" hidden="1"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  <c r="AB715" s="100"/>
      <c r="AC715" s="100"/>
      <c r="AD715" s="100"/>
      <c r="AE715" s="100"/>
      <c r="AF715" s="100"/>
      <c r="BI715" s="75"/>
      <c r="BJ715" s="75"/>
      <c r="BK715" s="75"/>
      <c r="BL715" s="75"/>
      <c r="BM715" s="75"/>
      <c r="BN715" s="75"/>
      <c r="BO715" s="75"/>
      <c r="BP715" s="75"/>
      <c r="BQ715" s="75"/>
      <c r="BR715" s="75"/>
      <c r="BS715" s="75"/>
      <c r="BT715" s="75"/>
      <c r="BU715" s="75"/>
      <c r="BV715" s="75"/>
      <c r="BW715" s="75"/>
      <c r="BX715" s="75"/>
      <c r="BY715" s="75"/>
      <c r="BZ715" s="76"/>
      <c r="CA715" s="76"/>
      <c r="CB715" s="76"/>
      <c r="CC715" s="76"/>
      <c r="CD715" s="76"/>
      <c r="CE715" s="76"/>
      <c r="CF715" s="76"/>
    </row>
    <row r="716" spans="9:84" s="74" customFormat="1" ht="12.75" hidden="1"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  <c r="AC716" s="100"/>
      <c r="AD716" s="100"/>
      <c r="AE716" s="100"/>
      <c r="AF716" s="100"/>
      <c r="BI716" s="75"/>
      <c r="BJ716" s="75"/>
      <c r="BK716" s="75"/>
      <c r="BL716" s="75"/>
      <c r="BM716" s="75"/>
      <c r="BN716" s="75"/>
      <c r="BO716" s="75"/>
      <c r="BP716" s="75"/>
      <c r="BQ716" s="75"/>
      <c r="BR716" s="75"/>
      <c r="BS716" s="75"/>
      <c r="BT716" s="75"/>
      <c r="BU716" s="75"/>
      <c r="BV716" s="75"/>
      <c r="BW716" s="75"/>
      <c r="BX716" s="75"/>
      <c r="BY716" s="75"/>
      <c r="BZ716" s="76"/>
      <c r="CA716" s="76"/>
      <c r="CB716" s="76"/>
      <c r="CC716" s="76"/>
      <c r="CD716" s="76"/>
      <c r="CE716" s="76"/>
      <c r="CF716" s="76"/>
    </row>
    <row r="717" spans="9:84" s="74" customFormat="1" ht="12.75" hidden="1"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  <c r="AB717" s="100"/>
      <c r="AC717" s="100"/>
      <c r="AD717" s="100"/>
      <c r="AE717" s="100"/>
      <c r="AF717" s="100"/>
      <c r="BI717" s="75"/>
      <c r="BJ717" s="75"/>
      <c r="BK717" s="75"/>
      <c r="BL717" s="75"/>
      <c r="BM717" s="75"/>
      <c r="BN717" s="75"/>
      <c r="BO717" s="75"/>
      <c r="BP717" s="75"/>
      <c r="BQ717" s="75"/>
      <c r="BR717" s="75"/>
      <c r="BS717" s="75"/>
      <c r="BT717" s="75"/>
      <c r="BU717" s="75"/>
      <c r="BV717" s="75"/>
      <c r="BW717" s="75"/>
      <c r="BX717" s="75"/>
      <c r="BY717" s="75"/>
      <c r="BZ717" s="76"/>
      <c r="CA717" s="76"/>
      <c r="CB717" s="76"/>
      <c r="CC717" s="76"/>
      <c r="CD717" s="76"/>
      <c r="CE717" s="76"/>
      <c r="CF717" s="76"/>
    </row>
    <row r="718" spans="9:84" s="74" customFormat="1" ht="12.75" hidden="1"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  <c r="AC718" s="100"/>
      <c r="AD718" s="100"/>
      <c r="AE718" s="100"/>
      <c r="AF718" s="100"/>
      <c r="BI718" s="75"/>
      <c r="BJ718" s="75"/>
      <c r="BK718" s="75"/>
      <c r="BL718" s="75"/>
      <c r="BM718" s="75"/>
      <c r="BN718" s="75"/>
      <c r="BO718" s="75"/>
      <c r="BP718" s="75"/>
      <c r="BQ718" s="75"/>
      <c r="BR718" s="75"/>
      <c r="BS718" s="75"/>
      <c r="BT718" s="75"/>
      <c r="BU718" s="75"/>
      <c r="BV718" s="75"/>
      <c r="BW718" s="75"/>
      <c r="BX718" s="75"/>
      <c r="BY718" s="75"/>
      <c r="BZ718" s="76"/>
      <c r="CA718" s="76"/>
      <c r="CB718" s="76"/>
      <c r="CC718" s="76"/>
      <c r="CD718" s="76"/>
      <c r="CE718" s="76"/>
      <c r="CF718" s="76"/>
    </row>
    <row r="719" spans="9:84" s="74" customFormat="1" ht="12.75" hidden="1"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  <c r="AB719" s="100"/>
      <c r="AC719" s="100"/>
      <c r="AD719" s="100"/>
      <c r="AE719" s="100"/>
      <c r="AF719" s="100"/>
      <c r="BI719" s="75"/>
      <c r="BJ719" s="75"/>
      <c r="BK719" s="75"/>
      <c r="BL719" s="75"/>
      <c r="BM719" s="75"/>
      <c r="BN719" s="75"/>
      <c r="BO719" s="75"/>
      <c r="BP719" s="75"/>
      <c r="BQ719" s="75"/>
      <c r="BR719" s="75"/>
      <c r="BS719" s="75"/>
      <c r="BT719" s="75"/>
      <c r="BU719" s="75"/>
      <c r="BV719" s="75"/>
      <c r="BW719" s="75"/>
      <c r="BX719" s="75"/>
      <c r="BY719" s="75"/>
      <c r="BZ719" s="76"/>
      <c r="CA719" s="76"/>
      <c r="CB719" s="76"/>
      <c r="CC719" s="76"/>
      <c r="CD719" s="76"/>
      <c r="CE719" s="76"/>
      <c r="CF719" s="76"/>
    </row>
    <row r="720" spans="9:84" s="74" customFormat="1" ht="12.75" hidden="1"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100"/>
      <c r="AB720" s="100"/>
      <c r="AC720" s="100"/>
      <c r="AD720" s="100"/>
      <c r="AE720" s="100"/>
      <c r="AF720" s="100"/>
      <c r="BI720" s="75"/>
      <c r="BJ720" s="75"/>
      <c r="BK720" s="75"/>
      <c r="BL720" s="75"/>
      <c r="BM720" s="75"/>
      <c r="BN720" s="75"/>
      <c r="BO720" s="75"/>
      <c r="BP720" s="75"/>
      <c r="BQ720" s="75"/>
      <c r="BR720" s="75"/>
      <c r="BS720" s="75"/>
      <c r="BT720" s="75"/>
      <c r="BU720" s="75"/>
      <c r="BV720" s="75"/>
      <c r="BW720" s="75"/>
      <c r="BX720" s="75"/>
      <c r="BY720" s="75"/>
      <c r="BZ720" s="76"/>
      <c r="CA720" s="76"/>
      <c r="CB720" s="76"/>
      <c r="CC720" s="76"/>
      <c r="CD720" s="76"/>
      <c r="CE720" s="76"/>
      <c r="CF720" s="76"/>
    </row>
    <row r="721" spans="9:84" s="74" customFormat="1" ht="12.75" hidden="1"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  <c r="AB721" s="100"/>
      <c r="AC721" s="100"/>
      <c r="AD721" s="100"/>
      <c r="AE721" s="100"/>
      <c r="AF721" s="100"/>
      <c r="BI721" s="75"/>
      <c r="BJ721" s="75"/>
      <c r="BK721" s="75"/>
      <c r="BL721" s="75"/>
      <c r="BM721" s="75"/>
      <c r="BN721" s="75"/>
      <c r="BO721" s="75"/>
      <c r="BP721" s="75"/>
      <c r="BQ721" s="75"/>
      <c r="BR721" s="75"/>
      <c r="BS721" s="75"/>
      <c r="BT721" s="75"/>
      <c r="BU721" s="75"/>
      <c r="BV721" s="75"/>
      <c r="BW721" s="75"/>
      <c r="BX721" s="75"/>
      <c r="BY721" s="75"/>
      <c r="BZ721" s="76"/>
      <c r="CA721" s="76"/>
      <c r="CB721" s="76"/>
      <c r="CC721" s="76"/>
      <c r="CD721" s="76"/>
      <c r="CE721" s="76"/>
      <c r="CF721" s="76"/>
    </row>
    <row r="722" spans="9:84" s="74" customFormat="1" ht="12.75" hidden="1"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  <c r="AB722" s="100"/>
      <c r="AC722" s="100"/>
      <c r="AD722" s="100"/>
      <c r="AE722" s="100"/>
      <c r="AF722" s="100"/>
      <c r="BI722" s="75"/>
      <c r="BJ722" s="75"/>
      <c r="BK722" s="75"/>
      <c r="BL722" s="75"/>
      <c r="BM722" s="75"/>
      <c r="BN722" s="75"/>
      <c r="BO722" s="75"/>
      <c r="BP722" s="75"/>
      <c r="BQ722" s="75"/>
      <c r="BR722" s="75"/>
      <c r="BS722" s="75"/>
      <c r="BT722" s="75"/>
      <c r="BU722" s="75"/>
      <c r="BV722" s="75"/>
      <c r="BW722" s="75"/>
      <c r="BX722" s="75"/>
      <c r="BY722" s="75"/>
      <c r="BZ722" s="76"/>
      <c r="CA722" s="76"/>
      <c r="CB722" s="76"/>
      <c r="CC722" s="76"/>
      <c r="CD722" s="76"/>
      <c r="CE722" s="76"/>
      <c r="CF722" s="76"/>
    </row>
    <row r="723" spans="9:84" s="74" customFormat="1" ht="12.75" hidden="1"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  <c r="AA723" s="100"/>
      <c r="AB723" s="100"/>
      <c r="AC723" s="100"/>
      <c r="AD723" s="100"/>
      <c r="AE723" s="100"/>
      <c r="AF723" s="100"/>
      <c r="BI723" s="75"/>
      <c r="BJ723" s="75"/>
      <c r="BK723" s="75"/>
      <c r="BL723" s="75"/>
      <c r="BM723" s="75"/>
      <c r="BN723" s="75"/>
      <c r="BO723" s="75"/>
      <c r="BP723" s="75"/>
      <c r="BQ723" s="75"/>
      <c r="BR723" s="75"/>
      <c r="BS723" s="75"/>
      <c r="BT723" s="75"/>
      <c r="BU723" s="75"/>
      <c r="BV723" s="75"/>
      <c r="BW723" s="75"/>
      <c r="BX723" s="75"/>
      <c r="BY723" s="75"/>
      <c r="BZ723" s="76"/>
      <c r="CA723" s="76"/>
      <c r="CB723" s="76"/>
      <c r="CC723" s="76"/>
      <c r="CD723" s="76"/>
      <c r="CE723" s="76"/>
      <c r="CF723" s="76"/>
    </row>
    <row r="724" spans="9:84" s="74" customFormat="1" ht="12.75" hidden="1"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  <c r="AB724" s="100"/>
      <c r="AC724" s="100"/>
      <c r="AD724" s="100"/>
      <c r="AE724" s="100"/>
      <c r="AF724" s="100"/>
      <c r="BI724" s="75"/>
      <c r="BJ724" s="75"/>
      <c r="BK724" s="75"/>
      <c r="BL724" s="75"/>
      <c r="BM724" s="75"/>
      <c r="BN724" s="75"/>
      <c r="BO724" s="75"/>
      <c r="BP724" s="75"/>
      <c r="BQ724" s="75"/>
      <c r="BR724" s="75"/>
      <c r="BS724" s="75"/>
      <c r="BT724" s="75"/>
      <c r="BU724" s="75"/>
      <c r="BV724" s="75"/>
      <c r="BW724" s="75"/>
      <c r="BX724" s="75"/>
      <c r="BY724" s="75"/>
      <c r="BZ724" s="76"/>
      <c r="CA724" s="76"/>
      <c r="CB724" s="76"/>
      <c r="CC724" s="76"/>
      <c r="CD724" s="76"/>
      <c r="CE724" s="76"/>
      <c r="CF724" s="76"/>
    </row>
    <row r="725" spans="9:84" s="74" customFormat="1" ht="12.75" hidden="1"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  <c r="AB725" s="100"/>
      <c r="AC725" s="100"/>
      <c r="AD725" s="100"/>
      <c r="AE725" s="100"/>
      <c r="AF725" s="100"/>
      <c r="BI725" s="75"/>
      <c r="BJ725" s="75"/>
      <c r="BK725" s="75"/>
      <c r="BL725" s="75"/>
      <c r="BM725" s="75"/>
      <c r="BN725" s="75"/>
      <c r="BO725" s="75"/>
      <c r="BP725" s="75"/>
      <c r="BQ725" s="75"/>
      <c r="BR725" s="75"/>
      <c r="BS725" s="75"/>
      <c r="BT725" s="75"/>
      <c r="BU725" s="75"/>
      <c r="BV725" s="75"/>
      <c r="BW725" s="75"/>
      <c r="BX725" s="75"/>
      <c r="BY725" s="75"/>
      <c r="BZ725" s="76"/>
      <c r="CA725" s="76"/>
      <c r="CB725" s="76"/>
      <c r="CC725" s="76"/>
      <c r="CD725" s="76"/>
      <c r="CE725" s="76"/>
      <c r="CF725" s="76"/>
    </row>
    <row r="726" spans="9:84" s="74" customFormat="1" ht="12.75" hidden="1"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  <c r="AB726" s="100"/>
      <c r="AC726" s="100"/>
      <c r="AD726" s="100"/>
      <c r="AE726" s="100"/>
      <c r="AF726" s="100"/>
      <c r="BI726" s="75"/>
      <c r="BJ726" s="75"/>
      <c r="BK726" s="75"/>
      <c r="BL726" s="75"/>
      <c r="BM726" s="75"/>
      <c r="BN726" s="75"/>
      <c r="BO726" s="75"/>
      <c r="BP726" s="75"/>
      <c r="BQ726" s="75"/>
      <c r="BR726" s="75"/>
      <c r="BS726" s="75"/>
      <c r="BT726" s="75"/>
      <c r="BU726" s="75"/>
      <c r="BV726" s="75"/>
      <c r="BW726" s="75"/>
      <c r="BX726" s="75"/>
      <c r="BY726" s="75"/>
      <c r="BZ726" s="76"/>
      <c r="CA726" s="76"/>
      <c r="CB726" s="76"/>
      <c r="CC726" s="76"/>
      <c r="CD726" s="76"/>
      <c r="CE726" s="76"/>
      <c r="CF726" s="76"/>
    </row>
    <row r="727" spans="9:84" s="74" customFormat="1" ht="12.75" hidden="1"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  <c r="AA727" s="100"/>
      <c r="AB727" s="100"/>
      <c r="AC727" s="100"/>
      <c r="AD727" s="100"/>
      <c r="AE727" s="100"/>
      <c r="AF727" s="100"/>
      <c r="BI727" s="75"/>
      <c r="BJ727" s="75"/>
      <c r="BK727" s="75"/>
      <c r="BL727" s="75"/>
      <c r="BM727" s="75"/>
      <c r="BN727" s="75"/>
      <c r="BO727" s="75"/>
      <c r="BP727" s="75"/>
      <c r="BQ727" s="75"/>
      <c r="BR727" s="75"/>
      <c r="BS727" s="75"/>
      <c r="BT727" s="75"/>
      <c r="BU727" s="75"/>
      <c r="BV727" s="75"/>
      <c r="BW727" s="75"/>
      <c r="BX727" s="75"/>
      <c r="BY727" s="75"/>
      <c r="BZ727" s="76"/>
      <c r="CA727" s="76"/>
      <c r="CB727" s="76"/>
      <c r="CC727" s="76"/>
      <c r="CD727" s="76"/>
      <c r="CE727" s="76"/>
      <c r="CF727" s="76"/>
    </row>
    <row r="728" spans="9:84" s="74" customFormat="1" ht="12.75" hidden="1"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  <c r="AB728" s="100"/>
      <c r="AC728" s="100"/>
      <c r="AD728" s="100"/>
      <c r="AE728" s="100"/>
      <c r="AF728" s="100"/>
      <c r="BI728" s="75"/>
      <c r="BJ728" s="75"/>
      <c r="BK728" s="75"/>
      <c r="BL728" s="75"/>
      <c r="BM728" s="75"/>
      <c r="BN728" s="75"/>
      <c r="BO728" s="75"/>
      <c r="BP728" s="75"/>
      <c r="BQ728" s="75"/>
      <c r="BR728" s="75"/>
      <c r="BS728" s="75"/>
      <c r="BT728" s="75"/>
      <c r="BU728" s="75"/>
      <c r="BV728" s="75"/>
      <c r="BW728" s="75"/>
      <c r="BX728" s="75"/>
      <c r="BY728" s="75"/>
      <c r="BZ728" s="76"/>
      <c r="CA728" s="76"/>
      <c r="CB728" s="76"/>
      <c r="CC728" s="76"/>
      <c r="CD728" s="76"/>
      <c r="CE728" s="76"/>
      <c r="CF728" s="76"/>
    </row>
    <row r="729" spans="9:84" s="74" customFormat="1" ht="12.75" hidden="1"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  <c r="AB729" s="100"/>
      <c r="AC729" s="100"/>
      <c r="AD729" s="100"/>
      <c r="AE729" s="100"/>
      <c r="AF729" s="100"/>
      <c r="BI729" s="75"/>
      <c r="BJ729" s="75"/>
      <c r="BK729" s="75"/>
      <c r="BL729" s="75"/>
      <c r="BM729" s="75"/>
      <c r="BN729" s="75"/>
      <c r="BO729" s="75"/>
      <c r="BP729" s="75"/>
      <c r="BQ729" s="75"/>
      <c r="BR729" s="75"/>
      <c r="BS729" s="75"/>
      <c r="BT729" s="75"/>
      <c r="BU729" s="75"/>
      <c r="BV729" s="75"/>
      <c r="BW729" s="75"/>
      <c r="BX729" s="75"/>
      <c r="BY729" s="75"/>
      <c r="BZ729" s="76"/>
      <c r="CA729" s="76"/>
      <c r="CB729" s="76"/>
      <c r="CC729" s="76"/>
      <c r="CD729" s="76"/>
      <c r="CE729" s="76"/>
      <c r="CF729" s="76"/>
    </row>
    <row r="730" spans="9:84" s="74" customFormat="1" ht="12.75" hidden="1"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100"/>
      <c r="AC730" s="100"/>
      <c r="AD730" s="100"/>
      <c r="AE730" s="100"/>
      <c r="AF730" s="100"/>
      <c r="BI730" s="75"/>
      <c r="BJ730" s="75"/>
      <c r="BK730" s="75"/>
      <c r="BL730" s="75"/>
      <c r="BM730" s="75"/>
      <c r="BN730" s="75"/>
      <c r="BO730" s="75"/>
      <c r="BP730" s="75"/>
      <c r="BQ730" s="75"/>
      <c r="BR730" s="75"/>
      <c r="BS730" s="75"/>
      <c r="BT730" s="75"/>
      <c r="BU730" s="75"/>
      <c r="BV730" s="75"/>
      <c r="BW730" s="75"/>
      <c r="BX730" s="75"/>
      <c r="BY730" s="75"/>
      <c r="BZ730" s="76"/>
      <c r="CA730" s="76"/>
      <c r="CB730" s="76"/>
      <c r="CC730" s="76"/>
      <c r="CD730" s="76"/>
      <c r="CE730" s="76"/>
      <c r="CF730" s="76"/>
    </row>
    <row r="731" spans="9:84" s="74" customFormat="1" ht="12.75" hidden="1"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100"/>
      <c r="AC731" s="100"/>
      <c r="AD731" s="100"/>
      <c r="AE731" s="100"/>
      <c r="AF731" s="100"/>
      <c r="BI731" s="75"/>
      <c r="BJ731" s="75"/>
      <c r="BK731" s="75"/>
      <c r="BL731" s="75"/>
      <c r="BM731" s="75"/>
      <c r="BN731" s="75"/>
      <c r="BO731" s="75"/>
      <c r="BP731" s="75"/>
      <c r="BQ731" s="75"/>
      <c r="BR731" s="75"/>
      <c r="BS731" s="75"/>
      <c r="BT731" s="75"/>
      <c r="BU731" s="75"/>
      <c r="BV731" s="75"/>
      <c r="BW731" s="75"/>
      <c r="BX731" s="75"/>
      <c r="BY731" s="75"/>
      <c r="BZ731" s="76"/>
      <c r="CA731" s="76"/>
      <c r="CB731" s="76"/>
      <c r="CC731" s="76"/>
      <c r="CD731" s="76"/>
      <c r="CE731" s="76"/>
      <c r="CF731" s="76"/>
    </row>
    <row r="732" spans="9:84" s="74" customFormat="1" ht="12.75" hidden="1"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100"/>
      <c r="AC732" s="100"/>
      <c r="AD732" s="100"/>
      <c r="AE732" s="100"/>
      <c r="AF732" s="100"/>
      <c r="BI732" s="75"/>
      <c r="BJ732" s="75"/>
      <c r="BK732" s="75"/>
      <c r="BL732" s="75"/>
      <c r="BM732" s="75"/>
      <c r="BN732" s="75"/>
      <c r="BO732" s="75"/>
      <c r="BP732" s="75"/>
      <c r="BQ732" s="75"/>
      <c r="BR732" s="75"/>
      <c r="BS732" s="75"/>
      <c r="BT732" s="75"/>
      <c r="BU732" s="75"/>
      <c r="BV732" s="75"/>
      <c r="BW732" s="75"/>
      <c r="BX732" s="75"/>
      <c r="BY732" s="75"/>
      <c r="BZ732" s="76"/>
      <c r="CA732" s="76"/>
      <c r="CB732" s="76"/>
      <c r="CC732" s="76"/>
      <c r="CD732" s="76"/>
      <c r="CE732" s="76"/>
      <c r="CF732" s="76"/>
    </row>
    <row r="733" spans="9:84" s="74" customFormat="1" ht="12.75" hidden="1"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  <c r="AB733" s="100"/>
      <c r="AC733" s="100"/>
      <c r="AD733" s="100"/>
      <c r="AE733" s="100"/>
      <c r="AF733" s="100"/>
      <c r="BI733" s="75"/>
      <c r="BJ733" s="75"/>
      <c r="BK733" s="75"/>
      <c r="BL733" s="75"/>
      <c r="BM733" s="75"/>
      <c r="BN733" s="75"/>
      <c r="BO733" s="75"/>
      <c r="BP733" s="75"/>
      <c r="BQ733" s="75"/>
      <c r="BR733" s="75"/>
      <c r="BS733" s="75"/>
      <c r="BT733" s="75"/>
      <c r="BU733" s="75"/>
      <c r="BV733" s="75"/>
      <c r="BW733" s="75"/>
      <c r="BX733" s="75"/>
      <c r="BY733" s="75"/>
      <c r="BZ733" s="76"/>
      <c r="CA733" s="76"/>
      <c r="CB733" s="76"/>
      <c r="CC733" s="76"/>
      <c r="CD733" s="76"/>
      <c r="CE733" s="76"/>
      <c r="CF733" s="76"/>
    </row>
    <row r="734" spans="9:84" s="74" customFormat="1" ht="12.75" hidden="1"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  <c r="AC734" s="100"/>
      <c r="AD734" s="100"/>
      <c r="AE734" s="100"/>
      <c r="AF734" s="100"/>
      <c r="BI734" s="75"/>
      <c r="BJ734" s="75"/>
      <c r="BK734" s="75"/>
      <c r="BL734" s="75"/>
      <c r="BM734" s="75"/>
      <c r="BN734" s="75"/>
      <c r="BO734" s="75"/>
      <c r="BP734" s="75"/>
      <c r="BQ734" s="75"/>
      <c r="BR734" s="75"/>
      <c r="BS734" s="75"/>
      <c r="BT734" s="75"/>
      <c r="BU734" s="75"/>
      <c r="BV734" s="75"/>
      <c r="BW734" s="75"/>
      <c r="BX734" s="75"/>
      <c r="BY734" s="75"/>
      <c r="BZ734" s="76"/>
      <c r="CA734" s="76"/>
      <c r="CB734" s="76"/>
      <c r="CC734" s="76"/>
      <c r="CD734" s="76"/>
      <c r="CE734" s="76"/>
      <c r="CF734" s="76"/>
    </row>
    <row r="735" spans="9:84" s="74" customFormat="1" ht="12.75" hidden="1"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  <c r="AC735" s="100"/>
      <c r="AD735" s="100"/>
      <c r="AE735" s="100"/>
      <c r="AF735" s="100"/>
      <c r="BI735" s="75"/>
      <c r="BJ735" s="75"/>
      <c r="BK735" s="75"/>
      <c r="BL735" s="75"/>
      <c r="BM735" s="75"/>
      <c r="BN735" s="75"/>
      <c r="BO735" s="75"/>
      <c r="BP735" s="75"/>
      <c r="BQ735" s="75"/>
      <c r="BR735" s="75"/>
      <c r="BS735" s="75"/>
      <c r="BT735" s="75"/>
      <c r="BU735" s="75"/>
      <c r="BV735" s="75"/>
      <c r="BW735" s="75"/>
      <c r="BX735" s="75"/>
      <c r="BY735" s="75"/>
      <c r="BZ735" s="76"/>
      <c r="CA735" s="76"/>
      <c r="CB735" s="76"/>
      <c r="CC735" s="76"/>
      <c r="CD735" s="76"/>
      <c r="CE735" s="76"/>
      <c r="CF735" s="76"/>
    </row>
    <row r="736" spans="9:84" s="74" customFormat="1" ht="12.75" hidden="1"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  <c r="AB736" s="100"/>
      <c r="AC736" s="100"/>
      <c r="AD736" s="100"/>
      <c r="AE736" s="100"/>
      <c r="AF736" s="100"/>
      <c r="BI736" s="75"/>
      <c r="BJ736" s="75"/>
      <c r="BK736" s="75"/>
      <c r="BL736" s="75"/>
      <c r="BM736" s="75"/>
      <c r="BN736" s="75"/>
      <c r="BO736" s="75"/>
      <c r="BP736" s="75"/>
      <c r="BQ736" s="75"/>
      <c r="BR736" s="75"/>
      <c r="BS736" s="75"/>
      <c r="BT736" s="75"/>
      <c r="BU736" s="75"/>
      <c r="BV736" s="75"/>
      <c r="BW736" s="75"/>
      <c r="BX736" s="75"/>
      <c r="BY736" s="75"/>
      <c r="BZ736" s="76"/>
      <c r="CA736" s="76"/>
      <c r="CB736" s="76"/>
      <c r="CC736" s="76"/>
      <c r="CD736" s="76"/>
      <c r="CE736" s="76"/>
      <c r="CF736" s="76"/>
    </row>
    <row r="737" spans="9:84" s="74" customFormat="1" ht="12.75" hidden="1"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100"/>
      <c r="AC737" s="100"/>
      <c r="AD737" s="100"/>
      <c r="AE737" s="100"/>
      <c r="AF737" s="100"/>
      <c r="BI737" s="75"/>
      <c r="BJ737" s="75"/>
      <c r="BK737" s="75"/>
      <c r="BL737" s="75"/>
      <c r="BM737" s="75"/>
      <c r="BN737" s="75"/>
      <c r="BO737" s="75"/>
      <c r="BP737" s="75"/>
      <c r="BQ737" s="75"/>
      <c r="BR737" s="75"/>
      <c r="BS737" s="75"/>
      <c r="BT737" s="75"/>
      <c r="BU737" s="75"/>
      <c r="BV737" s="75"/>
      <c r="BW737" s="75"/>
      <c r="BX737" s="75"/>
      <c r="BY737" s="75"/>
      <c r="BZ737" s="76"/>
      <c r="CA737" s="76"/>
      <c r="CB737" s="76"/>
      <c r="CC737" s="76"/>
      <c r="CD737" s="76"/>
      <c r="CE737" s="76"/>
      <c r="CF737" s="76"/>
    </row>
    <row r="738" spans="9:84" s="74" customFormat="1" ht="12.75" hidden="1"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  <c r="AB738" s="100"/>
      <c r="AC738" s="100"/>
      <c r="AD738" s="100"/>
      <c r="AE738" s="100"/>
      <c r="AF738" s="100"/>
      <c r="BI738" s="75"/>
      <c r="BJ738" s="75"/>
      <c r="BK738" s="75"/>
      <c r="BL738" s="75"/>
      <c r="BM738" s="75"/>
      <c r="BN738" s="75"/>
      <c r="BO738" s="75"/>
      <c r="BP738" s="75"/>
      <c r="BQ738" s="75"/>
      <c r="BR738" s="75"/>
      <c r="BS738" s="75"/>
      <c r="BT738" s="75"/>
      <c r="BU738" s="75"/>
      <c r="BV738" s="75"/>
      <c r="BW738" s="75"/>
      <c r="BX738" s="75"/>
      <c r="BY738" s="75"/>
      <c r="BZ738" s="76"/>
      <c r="CA738" s="76"/>
      <c r="CB738" s="76"/>
      <c r="CC738" s="76"/>
      <c r="CD738" s="76"/>
      <c r="CE738" s="76"/>
      <c r="CF738" s="76"/>
    </row>
    <row r="739" spans="9:84" s="74" customFormat="1" ht="12.75" hidden="1"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  <c r="AB739" s="100"/>
      <c r="AC739" s="100"/>
      <c r="AD739" s="100"/>
      <c r="AE739" s="100"/>
      <c r="AF739" s="100"/>
      <c r="BI739" s="75"/>
      <c r="BJ739" s="75"/>
      <c r="BK739" s="75"/>
      <c r="BL739" s="75"/>
      <c r="BM739" s="75"/>
      <c r="BN739" s="75"/>
      <c r="BO739" s="75"/>
      <c r="BP739" s="75"/>
      <c r="BQ739" s="75"/>
      <c r="BR739" s="75"/>
      <c r="BS739" s="75"/>
      <c r="BT739" s="75"/>
      <c r="BU739" s="75"/>
      <c r="BV739" s="75"/>
      <c r="BW739" s="75"/>
      <c r="BX739" s="75"/>
      <c r="BY739" s="75"/>
      <c r="BZ739" s="76"/>
      <c r="CA739" s="76"/>
      <c r="CB739" s="76"/>
      <c r="CC739" s="76"/>
      <c r="CD739" s="76"/>
      <c r="CE739" s="76"/>
      <c r="CF739" s="76"/>
    </row>
    <row r="740" spans="9:84" s="74" customFormat="1" ht="12.75" hidden="1"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  <c r="AA740" s="100"/>
      <c r="AB740" s="100"/>
      <c r="AC740" s="100"/>
      <c r="AD740" s="100"/>
      <c r="AE740" s="100"/>
      <c r="AF740" s="100"/>
      <c r="BI740" s="75"/>
      <c r="BJ740" s="75"/>
      <c r="BK740" s="75"/>
      <c r="BL740" s="75"/>
      <c r="BM740" s="75"/>
      <c r="BN740" s="75"/>
      <c r="BO740" s="75"/>
      <c r="BP740" s="75"/>
      <c r="BQ740" s="75"/>
      <c r="BR740" s="75"/>
      <c r="BS740" s="75"/>
      <c r="BT740" s="75"/>
      <c r="BU740" s="75"/>
      <c r="BV740" s="75"/>
      <c r="BW740" s="75"/>
      <c r="BX740" s="75"/>
      <c r="BY740" s="75"/>
      <c r="BZ740" s="76"/>
      <c r="CA740" s="76"/>
      <c r="CB740" s="76"/>
      <c r="CC740" s="76"/>
      <c r="CD740" s="76"/>
      <c r="CE740" s="76"/>
      <c r="CF740" s="76"/>
    </row>
    <row r="741" spans="9:84" s="74" customFormat="1" ht="12.75" hidden="1"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  <c r="AB741" s="100"/>
      <c r="AC741" s="100"/>
      <c r="AD741" s="100"/>
      <c r="AE741" s="100"/>
      <c r="AF741" s="100"/>
      <c r="BI741" s="75"/>
      <c r="BJ741" s="75"/>
      <c r="BK741" s="75"/>
      <c r="BL741" s="75"/>
      <c r="BM741" s="75"/>
      <c r="BN741" s="75"/>
      <c r="BO741" s="75"/>
      <c r="BP741" s="75"/>
      <c r="BQ741" s="75"/>
      <c r="BR741" s="75"/>
      <c r="BS741" s="75"/>
      <c r="BT741" s="75"/>
      <c r="BU741" s="75"/>
      <c r="BV741" s="75"/>
      <c r="BW741" s="75"/>
      <c r="BX741" s="75"/>
      <c r="BY741" s="75"/>
      <c r="BZ741" s="76"/>
      <c r="CA741" s="76"/>
      <c r="CB741" s="76"/>
      <c r="CC741" s="76"/>
      <c r="CD741" s="76"/>
      <c r="CE741" s="76"/>
      <c r="CF741" s="76"/>
    </row>
    <row r="742" spans="9:84" s="74" customFormat="1" ht="12.75" hidden="1"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100"/>
      <c r="AC742" s="100"/>
      <c r="AD742" s="100"/>
      <c r="AE742" s="100"/>
      <c r="AF742" s="100"/>
      <c r="BI742" s="75"/>
      <c r="BJ742" s="75"/>
      <c r="BK742" s="75"/>
      <c r="BL742" s="75"/>
      <c r="BM742" s="75"/>
      <c r="BN742" s="75"/>
      <c r="BO742" s="75"/>
      <c r="BP742" s="75"/>
      <c r="BQ742" s="75"/>
      <c r="BR742" s="75"/>
      <c r="BS742" s="75"/>
      <c r="BT742" s="75"/>
      <c r="BU742" s="75"/>
      <c r="BV742" s="75"/>
      <c r="BW742" s="75"/>
      <c r="BX742" s="75"/>
      <c r="BY742" s="75"/>
      <c r="BZ742" s="76"/>
      <c r="CA742" s="76"/>
      <c r="CB742" s="76"/>
      <c r="CC742" s="76"/>
      <c r="CD742" s="76"/>
      <c r="CE742" s="76"/>
      <c r="CF742" s="76"/>
    </row>
    <row r="743" spans="9:84" s="74" customFormat="1" ht="12.75" hidden="1"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  <c r="AB743" s="100"/>
      <c r="AC743" s="100"/>
      <c r="AD743" s="100"/>
      <c r="AE743" s="100"/>
      <c r="AF743" s="100"/>
      <c r="BI743" s="75"/>
      <c r="BJ743" s="75"/>
      <c r="BK743" s="75"/>
      <c r="BL743" s="75"/>
      <c r="BM743" s="75"/>
      <c r="BN743" s="75"/>
      <c r="BO743" s="75"/>
      <c r="BP743" s="75"/>
      <c r="BQ743" s="75"/>
      <c r="BR743" s="75"/>
      <c r="BS743" s="75"/>
      <c r="BT743" s="75"/>
      <c r="BU743" s="75"/>
      <c r="BV743" s="75"/>
      <c r="BW743" s="75"/>
      <c r="BX743" s="75"/>
      <c r="BY743" s="75"/>
      <c r="BZ743" s="76"/>
      <c r="CA743" s="76"/>
      <c r="CB743" s="76"/>
      <c r="CC743" s="76"/>
      <c r="CD743" s="76"/>
      <c r="CE743" s="76"/>
      <c r="CF743" s="76"/>
    </row>
    <row r="744" spans="9:84" s="74" customFormat="1" ht="12.75" hidden="1"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  <c r="AB744" s="100"/>
      <c r="AC744" s="100"/>
      <c r="AD744" s="100"/>
      <c r="AE744" s="100"/>
      <c r="AF744" s="100"/>
      <c r="BI744" s="75"/>
      <c r="BJ744" s="75"/>
      <c r="BK744" s="75"/>
      <c r="BL744" s="75"/>
      <c r="BM744" s="75"/>
      <c r="BN744" s="75"/>
      <c r="BO744" s="75"/>
      <c r="BP744" s="75"/>
      <c r="BQ744" s="75"/>
      <c r="BR744" s="75"/>
      <c r="BS744" s="75"/>
      <c r="BT744" s="75"/>
      <c r="BU744" s="75"/>
      <c r="BV744" s="75"/>
      <c r="BW744" s="75"/>
      <c r="BX744" s="75"/>
      <c r="BY744" s="75"/>
      <c r="BZ744" s="76"/>
      <c r="CA744" s="76"/>
      <c r="CB744" s="76"/>
      <c r="CC744" s="76"/>
      <c r="CD744" s="76"/>
      <c r="CE744" s="76"/>
      <c r="CF744" s="76"/>
    </row>
    <row r="745" spans="9:84" s="74" customFormat="1" ht="12.75" hidden="1"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  <c r="AB745" s="100"/>
      <c r="AC745" s="100"/>
      <c r="AD745" s="100"/>
      <c r="AE745" s="100"/>
      <c r="AF745" s="100"/>
      <c r="BI745" s="75"/>
      <c r="BJ745" s="75"/>
      <c r="BK745" s="75"/>
      <c r="BL745" s="75"/>
      <c r="BM745" s="75"/>
      <c r="BN745" s="75"/>
      <c r="BO745" s="75"/>
      <c r="BP745" s="75"/>
      <c r="BQ745" s="75"/>
      <c r="BR745" s="75"/>
      <c r="BS745" s="75"/>
      <c r="BT745" s="75"/>
      <c r="BU745" s="75"/>
      <c r="BV745" s="75"/>
      <c r="BW745" s="75"/>
      <c r="BX745" s="75"/>
      <c r="BY745" s="75"/>
      <c r="BZ745" s="76"/>
      <c r="CA745" s="76"/>
      <c r="CB745" s="76"/>
      <c r="CC745" s="76"/>
      <c r="CD745" s="76"/>
      <c r="CE745" s="76"/>
      <c r="CF745" s="76"/>
    </row>
    <row r="746" spans="9:84" s="74" customFormat="1" ht="12.75" hidden="1"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100"/>
      <c r="AC746" s="100"/>
      <c r="AD746" s="100"/>
      <c r="AE746" s="100"/>
      <c r="AF746" s="100"/>
      <c r="BI746" s="75"/>
      <c r="BJ746" s="75"/>
      <c r="BK746" s="75"/>
      <c r="BL746" s="75"/>
      <c r="BM746" s="75"/>
      <c r="BN746" s="75"/>
      <c r="BO746" s="75"/>
      <c r="BP746" s="75"/>
      <c r="BQ746" s="75"/>
      <c r="BR746" s="75"/>
      <c r="BS746" s="75"/>
      <c r="BT746" s="75"/>
      <c r="BU746" s="75"/>
      <c r="BV746" s="75"/>
      <c r="BW746" s="75"/>
      <c r="BX746" s="75"/>
      <c r="BY746" s="75"/>
      <c r="BZ746" s="76"/>
      <c r="CA746" s="76"/>
      <c r="CB746" s="76"/>
      <c r="CC746" s="76"/>
      <c r="CD746" s="76"/>
      <c r="CE746" s="76"/>
      <c r="CF746" s="76"/>
    </row>
    <row r="747" spans="9:84" s="74" customFormat="1" ht="12.75" hidden="1"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  <c r="AA747" s="100"/>
      <c r="AB747" s="100"/>
      <c r="AC747" s="100"/>
      <c r="AD747" s="100"/>
      <c r="AE747" s="100"/>
      <c r="AF747" s="100"/>
      <c r="BI747" s="75"/>
      <c r="BJ747" s="75"/>
      <c r="BK747" s="75"/>
      <c r="BL747" s="75"/>
      <c r="BM747" s="75"/>
      <c r="BN747" s="75"/>
      <c r="BO747" s="75"/>
      <c r="BP747" s="75"/>
      <c r="BQ747" s="75"/>
      <c r="BR747" s="75"/>
      <c r="BS747" s="75"/>
      <c r="BT747" s="75"/>
      <c r="BU747" s="75"/>
      <c r="BV747" s="75"/>
      <c r="BW747" s="75"/>
      <c r="BX747" s="75"/>
      <c r="BY747" s="75"/>
      <c r="BZ747" s="76"/>
      <c r="CA747" s="76"/>
      <c r="CB747" s="76"/>
      <c r="CC747" s="76"/>
      <c r="CD747" s="76"/>
      <c r="CE747" s="76"/>
      <c r="CF747" s="76"/>
    </row>
    <row r="748" spans="9:84" s="74" customFormat="1" ht="12.75" hidden="1"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  <c r="AB748" s="100"/>
      <c r="AC748" s="100"/>
      <c r="AD748" s="100"/>
      <c r="AE748" s="100"/>
      <c r="AF748" s="100"/>
      <c r="BI748" s="75"/>
      <c r="BJ748" s="75"/>
      <c r="BK748" s="75"/>
      <c r="BL748" s="75"/>
      <c r="BM748" s="75"/>
      <c r="BN748" s="75"/>
      <c r="BO748" s="75"/>
      <c r="BP748" s="75"/>
      <c r="BQ748" s="75"/>
      <c r="BR748" s="75"/>
      <c r="BS748" s="75"/>
      <c r="BT748" s="75"/>
      <c r="BU748" s="75"/>
      <c r="BV748" s="75"/>
      <c r="BW748" s="75"/>
      <c r="BX748" s="75"/>
      <c r="BY748" s="75"/>
      <c r="BZ748" s="76"/>
      <c r="CA748" s="76"/>
      <c r="CB748" s="76"/>
      <c r="CC748" s="76"/>
      <c r="CD748" s="76"/>
      <c r="CE748" s="76"/>
      <c r="CF748" s="76"/>
    </row>
    <row r="749" spans="9:84" s="74" customFormat="1" ht="12.75" hidden="1"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  <c r="AB749" s="100"/>
      <c r="AC749" s="100"/>
      <c r="AD749" s="100"/>
      <c r="AE749" s="100"/>
      <c r="AF749" s="100"/>
      <c r="BI749" s="75"/>
      <c r="BJ749" s="75"/>
      <c r="BK749" s="75"/>
      <c r="BL749" s="75"/>
      <c r="BM749" s="75"/>
      <c r="BN749" s="75"/>
      <c r="BO749" s="75"/>
      <c r="BP749" s="75"/>
      <c r="BQ749" s="75"/>
      <c r="BR749" s="75"/>
      <c r="BS749" s="75"/>
      <c r="BT749" s="75"/>
      <c r="BU749" s="75"/>
      <c r="BV749" s="75"/>
      <c r="BW749" s="75"/>
      <c r="BX749" s="75"/>
      <c r="BY749" s="75"/>
      <c r="BZ749" s="76"/>
      <c r="CA749" s="76"/>
      <c r="CB749" s="76"/>
      <c r="CC749" s="76"/>
      <c r="CD749" s="76"/>
      <c r="CE749" s="76"/>
      <c r="CF749" s="76"/>
    </row>
    <row r="750" spans="9:84" s="74" customFormat="1" ht="12.75" hidden="1"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  <c r="AB750" s="100"/>
      <c r="AC750" s="100"/>
      <c r="AD750" s="100"/>
      <c r="AE750" s="100"/>
      <c r="AF750" s="100"/>
      <c r="BI750" s="75"/>
      <c r="BJ750" s="75"/>
      <c r="BK750" s="75"/>
      <c r="BL750" s="75"/>
      <c r="BM750" s="75"/>
      <c r="BN750" s="75"/>
      <c r="BO750" s="75"/>
      <c r="BP750" s="75"/>
      <c r="BQ750" s="75"/>
      <c r="BR750" s="75"/>
      <c r="BS750" s="75"/>
      <c r="BT750" s="75"/>
      <c r="BU750" s="75"/>
      <c r="BV750" s="75"/>
      <c r="BW750" s="75"/>
      <c r="BX750" s="75"/>
      <c r="BY750" s="75"/>
      <c r="BZ750" s="76"/>
      <c r="CA750" s="76"/>
      <c r="CB750" s="76"/>
      <c r="CC750" s="76"/>
      <c r="CD750" s="76"/>
      <c r="CE750" s="76"/>
      <c r="CF750" s="76"/>
    </row>
    <row r="751" spans="9:84" s="74" customFormat="1" ht="12.75" hidden="1"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100"/>
      <c r="AB751" s="100"/>
      <c r="AC751" s="100"/>
      <c r="AD751" s="100"/>
      <c r="AE751" s="100"/>
      <c r="AF751" s="100"/>
      <c r="BI751" s="75"/>
      <c r="BJ751" s="75"/>
      <c r="BK751" s="75"/>
      <c r="BL751" s="75"/>
      <c r="BM751" s="75"/>
      <c r="BN751" s="75"/>
      <c r="BO751" s="75"/>
      <c r="BP751" s="75"/>
      <c r="BQ751" s="75"/>
      <c r="BR751" s="75"/>
      <c r="BS751" s="75"/>
      <c r="BT751" s="75"/>
      <c r="BU751" s="75"/>
      <c r="BV751" s="75"/>
      <c r="BW751" s="75"/>
      <c r="BX751" s="75"/>
      <c r="BY751" s="75"/>
      <c r="BZ751" s="76"/>
      <c r="CA751" s="76"/>
      <c r="CB751" s="76"/>
      <c r="CC751" s="76"/>
      <c r="CD751" s="76"/>
      <c r="CE751" s="76"/>
      <c r="CF751" s="76"/>
    </row>
    <row r="752" spans="9:84" s="74" customFormat="1" ht="12.75" hidden="1"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  <c r="AB752" s="100"/>
      <c r="AC752" s="100"/>
      <c r="AD752" s="100"/>
      <c r="AE752" s="100"/>
      <c r="AF752" s="100"/>
      <c r="BI752" s="75"/>
      <c r="BJ752" s="75"/>
      <c r="BK752" s="75"/>
      <c r="BL752" s="75"/>
      <c r="BM752" s="75"/>
      <c r="BN752" s="75"/>
      <c r="BO752" s="75"/>
      <c r="BP752" s="75"/>
      <c r="BQ752" s="75"/>
      <c r="BR752" s="75"/>
      <c r="BS752" s="75"/>
      <c r="BT752" s="75"/>
      <c r="BU752" s="75"/>
      <c r="BV752" s="75"/>
      <c r="BW752" s="75"/>
      <c r="BX752" s="75"/>
      <c r="BY752" s="75"/>
      <c r="BZ752" s="76"/>
      <c r="CA752" s="76"/>
      <c r="CB752" s="76"/>
      <c r="CC752" s="76"/>
      <c r="CD752" s="76"/>
      <c r="CE752" s="76"/>
      <c r="CF752" s="76"/>
    </row>
    <row r="753" spans="9:84" s="74" customFormat="1" ht="12.75" hidden="1"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  <c r="AB753" s="100"/>
      <c r="AC753" s="100"/>
      <c r="AD753" s="100"/>
      <c r="AE753" s="100"/>
      <c r="AF753" s="100"/>
      <c r="BI753" s="75"/>
      <c r="BJ753" s="75"/>
      <c r="BK753" s="75"/>
      <c r="BL753" s="75"/>
      <c r="BM753" s="75"/>
      <c r="BN753" s="75"/>
      <c r="BO753" s="75"/>
      <c r="BP753" s="75"/>
      <c r="BQ753" s="75"/>
      <c r="BR753" s="75"/>
      <c r="BS753" s="75"/>
      <c r="BT753" s="75"/>
      <c r="BU753" s="75"/>
      <c r="BV753" s="75"/>
      <c r="BW753" s="75"/>
      <c r="BX753" s="75"/>
      <c r="BY753" s="75"/>
      <c r="BZ753" s="76"/>
      <c r="CA753" s="76"/>
      <c r="CB753" s="76"/>
      <c r="CC753" s="76"/>
      <c r="CD753" s="76"/>
      <c r="CE753" s="76"/>
      <c r="CF753" s="76"/>
    </row>
    <row r="754" spans="9:84" s="74" customFormat="1" ht="12.75" hidden="1"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100"/>
      <c r="AB754" s="100"/>
      <c r="AC754" s="100"/>
      <c r="AD754" s="100"/>
      <c r="AE754" s="100"/>
      <c r="AF754" s="100"/>
      <c r="BI754" s="75"/>
      <c r="BJ754" s="75"/>
      <c r="BK754" s="75"/>
      <c r="BL754" s="75"/>
      <c r="BM754" s="75"/>
      <c r="BN754" s="75"/>
      <c r="BO754" s="75"/>
      <c r="BP754" s="75"/>
      <c r="BQ754" s="75"/>
      <c r="BR754" s="75"/>
      <c r="BS754" s="75"/>
      <c r="BT754" s="75"/>
      <c r="BU754" s="75"/>
      <c r="BV754" s="75"/>
      <c r="BW754" s="75"/>
      <c r="BX754" s="75"/>
      <c r="BY754" s="75"/>
      <c r="BZ754" s="76"/>
      <c r="CA754" s="76"/>
      <c r="CB754" s="76"/>
      <c r="CC754" s="76"/>
      <c r="CD754" s="76"/>
      <c r="CE754" s="76"/>
      <c r="CF754" s="76"/>
    </row>
    <row r="755" spans="9:84" s="74" customFormat="1" ht="12.75" hidden="1"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100"/>
      <c r="AB755" s="100"/>
      <c r="AC755" s="100"/>
      <c r="AD755" s="100"/>
      <c r="AE755" s="100"/>
      <c r="AF755" s="100"/>
      <c r="BI755" s="75"/>
      <c r="BJ755" s="75"/>
      <c r="BK755" s="75"/>
      <c r="BL755" s="75"/>
      <c r="BM755" s="75"/>
      <c r="BN755" s="75"/>
      <c r="BO755" s="75"/>
      <c r="BP755" s="75"/>
      <c r="BQ755" s="75"/>
      <c r="BR755" s="75"/>
      <c r="BS755" s="75"/>
      <c r="BT755" s="75"/>
      <c r="BU755" s="75"/>
      <c r="BV755" s="75"/>
      <c r="BW755" s="75"/>
      <c r="BX755" s="75"/>
      <c r="BY755" s="75"/>
      <c r="BZ755" s="76"/>
      <c r="CA755" s="76"/>
      <c r="CB755" s="76"/>
      <c r="CC755" s="76"/>
      <c r="CD755" s="76"/>
      <c r="CE755" s="76"/>
      <c r="CF755" s="76"/>
    </row>
    <row r="756" spans="9:84" s="74" customFormat="1" ht="12.75" hidden="1"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  <c r="AB756" s="100"/>
      <c r="AC756" s="100"/>
      <c r="AD756" s="100"/>
      <c r="AE756" s="100"/>
      <c r="AF756" s="100"/>
      <c r="BI756" s="75"/>
      <c r="BJ756" s="75"/>
      <c r="BK756" s="75"/>
      <c r="BL756" s="75"/>
      <c r="BM756" s="75"/>
      <c r="BN756" s="75"/>
      <c r="BO756" s="75"/>
      <c r="BP756" s="75"/>
      <c r="BQ756" s="75"/>
      <c r="BR756" s="75"/>
      <c r="BS756" s="75"/>
      <c r="BT756" s="75"/>
      <c r="BU756" s="75"/>
      <c r="BV756" s="75"/>
      <c r="BW756" s="75"/>
      <c r="BX756" s="75"/>
      <c r="BY756" s="75"/>
      <c r="BZ756" s="76"/>
      <c r="CA756" s="76"/>
      <c r="CB756" s="76"/>
      <c r="CC756" s="76"/>
      <c r="CD756" s="76"/>
      <c r="CE756" s="76"/>
      <c r="CF756" s="76"/>
    </row>
    <row r="757" spans="9:84" s="74" customFormat="1" ht="12.75" hidden="1"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  <c r="AB757" s="100"/>
      <c r="AC757" s="100"/>
      <c r="AD757" s="100"/>
      <c r="AE757" s="100"/>
      <c r="AF757" s="100"/>
      <c r="BI757" s="75"/>
      <c r="BJ757" s="75"/>
      <c r="BK757" s="75"/>
      <c r="BL757" s="75"/>
      <c r="BM757" s="75"/>
      <c r="BN757" s="75"/>
      <c r="BO757" s="75"/>
      <c r="BP757" s="75"/>
      <c r="BQ757" s="75"/>
      <c r="BR757" s="75"/>
      <c r="BS757" s="75"/>
      <c r="BT757" s="75"/>
      <c r="BU757" s="75"/>
      <c r="BV757" s="75"/>
      <c r="BW757" s="75"/>
      <c r="BX757" s="75"/>
      <c r="BY757" s="75"/>
      <c r="BZ757" s="76"/>
      <c r="CA757" s="76"/>
      <c r="CB757" s="76"/>
      <c r="CC757" s="76"/>
      <c r="CD757" s="76"/>
      <c r="CE757" s="76"/>
      <c r="CF757" s="76"/>
    </row>
    <row r="758" spans="9:84" s="74" customFormat="1" ht="12.75" hidden="1"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  <c r="AB758" s="100"/>
      <c r="AC758" s="100"/>
      <c r="AD758" s="100"/>
      <c r="AE758" s="100"/>
      <c r="AF758" s="100"/>
      <c r="BI758" s="75"/>
      <c r="BJ758" s="75"/>
      <c r="BK758" s="75"/>
      <c r="BL758" s="75"/>
      <c r="BM758" s="75"/>
      <c r="BN758" s="75"/>
      <c r="BO758" s="75"/>
      <c r="BP758" s="75"/>
      <c r="BQ758" s="75"/>
      <c r="BR758" s="75"/>
      <c r="BS758" s="75"/>
      <c r="BT758" s="75"/>
      <c r="BU758" s="75"/>
      <c r="BV758" s="75"/>
      <c r="BW758" s="75"/>
      <c r="BX758" s="75"/>
      <c r="BY758" s="75"/>
      <c r="BZ758" s="76"/>
      <c r="CA758" s="76"/>
      <c r="CB758" s="76"/>
      <c r="CC758" s="76"/>
      <c r="CD758" s="76"/>
      <c r="CE758" s="76"/>
      <c r="CF758" s="76"/>
    </row>
    <row r="759" spans="9:84" s="74" customFormat="1" ht="12.75" hidden="1"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  <c r="AB759" s="100"/>
      <c r="AC759" s="100"/>
      <c r="AD759" s="100"/>
      <c r="AE759" s="100"/>
      <c r="AF759" s="100"/>
      <c r="BI759" s="75"/>
      <c r="BJ759" s="75"/>
      <c r="BK759" s="75"/>
      <c r="BL759" s="75"/>
      <c r="BM759" s="75"/>
      <c r="BN759" s="75"/>
      <c r="BO759" s="75"/>
      <c r="BP759" s="75"/>
      <c r="BQ759" s="75"/>
      <c r="BR759" s="75"/>
      <c r="BS759" s="75"/>
      <c r="BT759" s="75"/>
      <c r="BU759" s="75"/>
      <c r="BV759" s="75"/>
      <c r="BW759" s="75"/>
      <c r="BX759" s="75"/>
      <c r="BY759" s="75"/>
      <c r="BZ759" s="76"/>
      <c r="CA759" s="76"/>
      <c r="CB759" s="76"/>
      <c r="CC759" s="76"/>
      <c r="CD759" s="76"/>
      <c r="CE759" s="76"/>
      <c r="CF759" s="76"/>
    </row>
    <row r="760" spans="9:84" s="74" customFormat="1" ht="12.75" hidden="1"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  <c r="AA760" s="100"/>
      <c r="AB760" s="100"/>
      <c r="AC760" s="100"/>
      <c r="AD760" s="100"/>
      <c r="AE760" s="100"/>
      <c r="AF760" s="100"/>
      <c r="BI760" s="75"/>
      <c r="BJ760" s="75"/>
      <c r="BK760" s="75"/>
      <c r="BL760" s="75"/>
      <c r="BM760" s="75"/>
      <c r="BN760" s="75"/>
      <c r="BO760" s="75"/>
      <c r="BP760" s="75"/>
      <c r="BQ760" s="75"/>
      <c r="BR760" s="75"/>
      <c r="BS760" s="75"/>
      <c r="BT760" s="75"/>
      <c r="BU760" s="75"/>
      <c r="BV760" s="75"/>
      <c r="BW760" s="75"/>
      <c r="BX760" s="75"/>
      <c r="BY760" s="75"/>
      <c r="BZ760" s="76"/>
      <c r="CA760" s="76"/>
      <c r="CB760" s="76"/>
      <c r="CC760" s="76"/>
      <c r="CD760" s="76"/>
      <c r="CE760" s="76"/>
      <c r="CF760" s="76"/>
    </row>
    <row r="761" spans="9:84" s="74" customFormat="1" ht="12.75" hidden="1"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  <c r="AC761" s="100"/>
      <c r="AD761" s="100"/>
      <c r="AE761" s="100"/>
      <c r="AF761" s="100"/>
      <c r="BI761" s="75"/>
      <c r="BJ761" s="75"/>
      <c r="BK761" s="75"/>
      <c r="BL761" s="75"/>
      <c r="BM761" s="75"/>
      <c r="BN761" s="75"/>
      <c r="BO761" s="75"/>
      <c r="BP761" s="75"/>
      <c r="BQ761" s="75"/>
      <c r="BR761" s="75"/>
      <c r="BS761" s="75"/>
      <c r="BT761" s="75"/>
      <c r="BU761" s="75"/>
      <c r="BV761" s="75"/>
      <c r="BW761" s="75"/>
      <c r="BX761" s="75"/>
      <c r="BY761" s="75"/>
      <c r="BZ761" s="76"/>
      <c r="CA761" s="76"/>
      <c r="CB761" s="76"/>
      <c r="CC761" s="76"/>
      <c r="CD761" s="76"/>
      <c r="CE761" s="76"/>
      <c r="CF761" s="76"/>
    </row>
    <row r="762" spans="9:84" s="74" customFormat="1" ht="12.75" hidden="1"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  <c r="AB762" s="100"/>
      <c r="AC762" s="100"/>
      <c r="AD762" s="100"/>
      <c r="AE762" s="100"/>
      <c r="AF762" s="100"/>
      <c r="BI762" s="75"/>
      <c r="BJ762" s="75"/>
      <c r="BK762" s="75"/>
      <c r="BL762" s="75"/>
      <c r="BM762" s="75"/>
      <c r="BN762" s="75"/>
      <c r="BO762" s="75"/>
      <c r="BP762" s="75"/>
      <c r="BQ762" s="75"/>
      <c r="BR762" s="75"/>
      <c r="BS762" s="75"/>
      <c r="BT762" s="75"/>
      <c r="BU762" s="75"/>
      <c r="BV762" s="75"/>
      <c r="BW762" s="75"/>
      <c r="BX762" s="75"/>
      <c r="BY762" s="75"/>
      <c r="BZ762" s="76"/>
      <c r="CA762" s="76"/>
      <c r="CB762" s="76"/>
      <c r="CC762" s="76"/>
      <c r="CD762" s="76"/>
      <c r="CE762" s="76"/>
      <c r="CF762" s="76"/>
    </row>
    <row r="763" spans="9:84" s="74" customFormat="1" ht="12.75" hidden="1"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  <c r="AB763" s="100"/>
      <c r="AC763" s="100"/>
      <c r="AD763" s="100"/>
      <c r="AE763" s="100"/>
      <c r="AF763" s="100"/>
      <c r="BI763" s="75"/>
      <c r="BJ763" s="75"/>
      <c r="BK763" s="75"/>
      <c r="BL763" s="75"/>
      <c r="BM763" s="75"/>
      <c r="BN763" s="75"/>
      <c r="BO763" s="75"/>
      <c r="BP763" s="75"/>
      <c r="BQ763" s="75"/>
      <c r="BR763" s="75"/>
      <c r="BS763" s="75"/>
      <c r="BT763" s="75"/>
      <c r="BU763" s="75"/>
      <c r="BV763" s="75"/>
      <c r="BW763" s="75"/>
      <c r="BX763" s="75"/>
      <c r="BY763" s="75"/>
      <c r="BZ763" s="76"/>
      <c r="CA763" s="76"/>
      <c r="CB763" s="76"/>
      <c r="CC763" s="76"/>
      <c r="CD763" s="76"/>
      <c r="CE763" s="76"/>
      <c r="CF763" s="76"/>
    </row>
    <row r="764" spans="9:84" s="74" customFormat="1" ht="12.75" hidden="1"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  <c r="AB764" s="100"/>
      <c r="AC764" s="100"/>
      <c r="AD764" s="100"/>
      <c r="AE764" s="100"/>
      <c r="AF764" s="100"/>
      <c r="BI764" s="75"/>
      <c r="BJ764" s="75"/>
      <c r="BK764" s="75"/>
      <c r="BL764" s="75"/>
      <c r="BM764" s="75"/>
      <c r="BN764" s="75"/>
      <c r="BO764" s="75"/>
      <c r="BP764" s="75"/>
      <c r="BQ764" s="75"/>
      <c r="BR764" s="75"/>
      <c r="BS764" s="75"/>
      <c r="BT764" s="75"/>
      <c r="BU764" s="75"/>
      <c r="BV764" s="75"/>
      <c r="BW764" s="75"/>
      <c r="BX764" s="75"/>
      <c r="BY764" s="75"/>
      <c r="BZ764" s="76"/>
      <c r="CA764" s="76"/>
      <c r="CB764" s="76"/>
      <c r="CC764" s="76"/>
      <c r="CD764" s="76"/>
      <c r="CE764" s="76"/>
      <c r="CF764" s="76"/>
    </row>
    <row r="765" spans="9:84" s="74" customFormat="1" ht="12.75" hidden="1"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100"/>
      <c r="AC765" s="100"/>
      <c r="AD765" s="100"/>
      <c r="AE765" s="100"/>
      <c r="AF765" s="100"/>
      <c r="BI765" s="75"/>
      <c r="BJ765" s="75"/>
      <c r="BK765" s="75"/>
      <c r="BL765" s="75"/>
      <c r="BM765" s="75"/>
      <c r="BN765" s="75"/>
      <c r="BO765" s="75"/>
      <c r="BP765" s="75"/>
      <c r="BQ765" s="75"/>
      <c r="BR765" s="75"/>
      <c r="BS765" s="75"/>
      <c r="BT765" s="75"/>
      <c r="BU765" s="75"/>
      <c r="BV765" s="75"/>
      <c r="BW765" s="75"/>
      <c r="BX765" s="75"/>
      <c r="BY765" s="75"/>
      <c r="BZ765" s="76"/>
      <c r="CA765" s="76"/>
      <c r="CB765" s="76"/>
      <c r="CC765" s="76"/>
      <c r="CD765" s="76"/>
      <c r="CE765" s="76"/>
      <c r="CF765" s="76"/>
    </row>
    <row r="766" spans="9:84" s="74" customFormat="1" ht="12.75" hidden="1"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  <c r="AB766" s="100"/>
      <c r="AC766" s="100"/>
      <c r="AD766" s="100"/>
      <c r="AE766" s="100"/>
      <c r="AF766" s="100"/>
      <c r="BI766" s="75"/>
      <c r="BJ766" s="75"/>
      <c r="BK766" s="75"/>
      <c r="BL766" s="75"/>
      <c r="BM766" s="75"/>
      <c r="BN766" s="75"/>
      <c r="BO766" s="75"/>
      <c r="BP766" s="75"/>
      <c r="BQ766" s="75"/>
      <c r="BR766" s="75"/>
      <c r="BS766" s="75"/>
      <c r="BT766" s="75"/>
      <c r="BU766" s="75"/>
      <c r="BV766" s="75"/>
      <c r="BW766" s="75"/>
      <c r="BX766" s="75"/>
      <c r="BY766" s="75"/>
      <c r="BZ766" s="76"/>
      <c r="CA766" s="76"/>
      <c r="CB766" s="76"/>
      <c r="CC766" s="76"/>
      <c r="CD766" s="76"/>
      <c r="CE766" s="76"/>
      <c r="CF766" s="76"/>
    </row>
    <row r="767" spans="9:84" s="74" customFormat="1" ht="12.75" hidden="1"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  <c r="AB767" s="100"/>
      <c r="AC767" s="100"/>
      <c r="AD767" s="100"/>
      <c r="AE767" s="100"/>
      <c r="AF767" s="100"/>
      <c r="BI767" s="75"/>
      <c r="BJ767" s="75"/>
      <c r="BK767" s="75"/>
      <c r="BL767" s="75"/>
      <c r="BM767" s="75"/>
      <c r="BN767" s="75"/>
      <c r="BO767" s="75"/>
      <c r="BP767" s="75"/>
      <c r="BQ767" s="75"/>
      <c r="BR767" s="75"/>
      <c r="BS767" s="75"/>
      <c r="BT767" s="75"/>
      <c r="BU767" s="75"/>
      <c r="BV767" s="75"/>
      <c r="BW767" s="75"/>
      <c r="BX767" s="75"/>
      <c r="BY767" s="75"/>
      <c r="BZ767" s="76"/>
      <c r="CA767" s="76"/>
      <c r="CB767" s="76"/>
      <c r="CC767" s="76"/>
      <c r="CD767" s="76"/>
      <c r="CE767" s="76"/>
      <c r="CF767" s="76"/>
    </row>
    <row r="768" spans="9:84" s="74" customFormat="1" ht="12.75" hidden="1"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  <c r="AB768" s="100"/>
      <c r="AC768" s="100"/>
      <c r="AD768" s="100"/>
      <c r="AE768" s="100"/>
      <c r="AF768" s="100"/>
      <c r="BI768" s="75"/>
      <c r="BJ768" s="75"/>
      <c r="BK768" s="75"/>
      <c r="BL768" s="75"/>
      <c r="BM768" s="75"/>
      <c r="BN768" s="75"/>
      <c r="BO768" s="75"/>
      <c r="BP768" s="75"/>
      <c r="BQ768" s="75"/>
      <c r="BR768" s="75"/>
      <c r="BS768" s="75"/>
      <c r="BT768" s="75"/>
      <c r="BU768" s="75"/>
      <c r="BV768" s="75"/>
      <c r="BW768" s="75"/>
      <c r="BX768" s="75"/>
      <c r="BY768" s="75"/>
      <c r="BZ768" s="76"/>
      <c r="CA768" s="76"/>
      <c r="CB768" s="76"/>
      <c r="CC768" s="76"/>
      <c r="CD768" s="76"/>
      <c r="CE768" s="76"/>
      <c r="CF768" s="76"/>
    </row>
    <row r="769" spans="9:84" s="74" customFormat="1" ht="12.75" hidden="1"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  <c r="AB769" s="100"/>
      <c r="AC769" s="100"/>
      <c r="AD769" s="100"/>
      <c r="AE769" s="100"/>
      <c r="AF769" s="100"/>
      <c r="BI769" s="75"/>
      <c r="BJ769" s="75"/>
      <c r="BK769" s="75"/>
      <c r="BL769" s="75"/>
      <c r="BM769" s="75"/>
      <c r="BN769" s="75"/>
      <c r="BO769" s="75"/>
      <c r="BP769" s="75"/>
      <c r="BQ769" s="75"/>
      <c r="BR769" s="75"/>
      <c r="BS769" s="75"/>
      <c r="BT769" s="75"/>
      <c r="BU769" s="75"/>
      <c r="BV769" s="75"/>
      <c r="BW769" s="75"/>
      <c r="BX769" s="75"/>
      <c r="BY769" s="75"/>
      <c r="BZ769" s="76"/>
      <c r="CA769" s="76"/>
      <c r="CB769" s="76"/>
      <c r="CC769" s="76"/>
      <c r="CD769" s="76"/>
      <c r="CE769" s="76"/>
      <c r="CF769" s="76"/>
    </row>
    <row r="770" spans="9:84" s="74" customFormat="1" ht="12.75" hidden="1"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  <c r="AB770" s="100"/>
      <c r="AC770" s="100"/>
      <c r="AD770" s="100"/>
      <c r="AE770" s="100"/>
      <c r="AF770" s="100"/>
      <c r="BI770" s="75"/>
      <c r="BJ770" s="75"/>
      <c r="BK770" s="75"/>
      <c r="BL770" s="75"/>
      <c r="BM770" s="75"/>
      <c r="BN770" s="75"/>
      <c r="BO770" s="75"/>
      <c r="BP770" s="75"/>
      <c r="BQ770" s="75"/>
      <c r="BR770" s="75"/>
      <c r="BS770" s="75"/>
      <c r="BT770" s="75"/>
      <c r="BU770" s="75"/>
      <c r="BV770" s="75"/>
      <c r="BW770" s="75"/>
      <c r="BX770" s="75"/>
      <c r="BY770" s="75"/>
      <c r="BZ770" s="76"/>
      <c r="CA770" s="76"/>
      <c r="CB770" s="76"/>
      <c r="CC770" s="76"/>
      <c r="CD770" s="76"/>
      <c r="CE770" s="76"/>
      <c r="CF770" s="76"/>
    </row>
    <row r="771" spans="9:84" s="74" customFormat="1" ht="12.75" hidden="1"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  <c r="AB771" s="100"/>
      <c r="AC771" s="100"/>
      <c r="AD771" s="100"/>
      <c r="AE771" s="100"/>
      <c r="AF771" s="100"/>
      <c r="BI771" s="75"/>
      <c r="BJ771" s="75"/>
      <c r="BK771" s="75"/>
      <c r="BL771" s="75"/>
      <c r="BM771" s="75"/>
      <c r="BN771" s="75"/>
      <c r="BO771" s="75"/>
      <c r="BP771" s="75"/>
      <c r="BQ771" s="75"/>
      <c r="BR771" s="75"/>
      <c r="BS771" s="75"/>
      <c r="BT771" s="75"/>
      <c r="BU771" s="75"/>
      <c r="BV771" s="75"/>
      <c r="BW771" s="75"/>
      <c r="BX771" s="75"/>
      <c r="BY771" s="75"/>
      <c r="BZ771" s="76"/>
      <c r="CA771" s="76"/>
      <c r="CB771" s="76"/>
      <c r="CC771" s="76"/>
      <c r="CD771" s="76"/>
      <c r="CE771" s="76"/>
      <c r="CF771" s="76"/>
    </row>
    <row r="772" spans="9:84" s="74" customFormat="1" ht="12.75" hidden="1"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  <c r="AA772" s="100"/>
      <c r="AB772" s="100"/>
      <c r="AC772" s="100"/>
      <c r="AD772" s="100"/>
      <c r="AE772" s="100"/>
      <c r="AF772" s="100"/>
      <c r="BI772" s="75"/>
      <c r="BJ772" s="75"/>
      <c r="BK772" s="75"/>
      <c r="BL772" s="75"/>
      <c r="BM772" s="75"/>
      <c r="BN772" s="75"/>
      <c r="BO772" s="75"/>
      <c r="BP772" s="75"/>
      <c r="BQ772" s="75"/>
      <c r="BR772" s="75"/>
      <c r="BS772" s="75"/>
      <c r="BT772" s="75"/>
      <c r="BU772" s="75"/>
      <c r="BV772" s="75"/>
      <c r="BW772" s="75"/>
      <c r="BX772" s="75"/>
      <c r="BY772" s="75"/>
      <c r="BZ772" s="76"/>
      <c r="CA772" s="76"/>
      <c r="CB772" s="76"/>
      <c r="CC772" s="76"/>
      <c r="CD772" s="76"/>
      <c r="CE772" s="76"/>
      <c r="CF772" s="76"/>
    </row>
    <row r="773" spans="9:84" s="74" customFormat="1" ht="12.75" hidden="1"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  <c r="AB773" s="100"/>
      <c r="AC773" s="100"/>
      <c r="AD773" s="100"/>
      <c r="AE773" s="100"/>
      <c r="AF773" s="100"/>
      <c r="BI773" s="75"/>
      <c r="BJ773" s="75"/>
      <c r="BK773" s="75"/>
      <c r="BL773" s="75"/>
      <c r="BM773" s="75"/>
      <c r="BN773" s="75"/>
      <c r="BO773" s="75"/>
      <c r="BP773" s="75"/>
      <c r="BQ773" s="75"/>
      <c r="BR773" s="75"/>
      <c r="BS773" s="75"/>
      <c r="BT773" s="75"/>
      <c r="BU773" s="75"/>
      <c r="BV773" s="75"/>
      <c r="BW773" s="75"/>
      <c r="BX773" s="75"/>
      <c r="BY773" s="75"/>
      <c r="BZ773" s="76"/>
      <c r="CA773" s="76"/>
      <c r="CB773" s="76"/>
      <c r="CC773" s="76"/>
      <c r="CD773" s="76"/>
      <c r="CE773" s="76"/>
      <c r="CF773" s="76"/>
    </row>
    <row r="774" spans="9:84" s="74" customFormat="1" ht="12.75" hidden="1"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100"/>
      <c r="AB774" s="100"/>
      <c r="AC774" s="100"/>
      <c r="AD774" s="100"/>
      <c r="AE774" s="100"/>
      <c r="AF774" s="100"/>
      <c r="BI774" s="75"/>
      <c r="BJ774" s="75"/>
      <c r="BK774" s="75"/>
      <c r="BL774" s="75"/>
      <c r="BM774" s="75"/>
      <c r="BN774" s="75"/>
      <c r="BO774" s="75"/>
      <c r="BP774" s="75"/>
      <c r="BQ774" s="75"/>
      <c r="BR774" s="75"/>
      <c r="BS774" s="75"/>
      <c r="BT774" s="75"/>
      <c r="BU774" s="75"/>
      <c r="BV774" s="75"/>
      <c r="BW774" s="75"/>
      <c r="BX774" s="75"/>
      <c r="BY774" s="75"/>
      <c r="BZ774" s="76"/>
      <c r="CA774" s="76"/>
      <c r="CB774" s="76"/>
      <c r="CC774" s="76"/>
      <c r="CD774" s="76"/>
      <c r="CE774" s="76"/>
      <c r="CF774" s="76"/>
    </row>
    <row r="775" spans="9:84" s="74" customFormat="1" ht="12.75" hidden="1"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  <c r="AA775" s="100"/>
      <c r="AB775" s="100"/>
      <c r="AC775" s="100"/>
      <c r="AD775" s="100"/>
      <c r="AE775" s="100"/>
      <c r="AF775" s="100"/>
      <c r="BI775" s="75"/>
      <c r="BJ775" s="75"/>
      <c r="BK775" s="75"/>
      <c r="BL775" s="75"/>
      <c r="BM775" s="75"/>
      <c r="BN775" s="75"/>
      <c r="BO775" s="75"/>
      <c r="BP775" s="75"/>
      <c r="BQ775" s="75"/>
      <c r="BR775" s="75"/>
      <c r="BS775" s="75"/>
      <c r="BT775" s="75"/>
      <c r="BU775" s="75"/>
      <c r="BV775" s="75"/>
      <c r="BW775" s="75"/>
      <c r="BX775" s="75"/>
      <c r="BY775" s="75"/>
      <c r="BZ775" s="76"/>
      <c r="CA775" s="76"/>
      <c r="CB775" s="76"/>
      <c r="CC775" s="76"/>
      <c r="CD775" s="76"/>
      <c r="CE775" s="76"/>
      <c r="CF775" s="76"/>
    </row>
    <row r="776" spans="9:84" s="74" customFormat="1" ht="12.75" hidden="1"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  <c r="AA776" s="100"/>
      <c r="AB776" s="100"/>
      <c r="AC776" s="100"/>
      <c r="AD776" s="100"/>
      <c r="AE776" s="100"/>
      <c r="AF776" s="100"/>
      <c r="BI776" s="75"/>
      <c r="BJ776" s="75"/>
      <c r="BK776" s="75"/>
      <c r="BL776" s="75"/>
      <c r="BM776" s="75"/>
      <c r="BN776" s="75"/>
      <c r="BO776" s="75"/>
      <c r="BP776" s="75"/>
      <c r="BQ776" s="75"/>
      <c r="BR776" s="75"/>
      <c r="BS776" s="75"/>
      <c r="BT776" s="75"/>
      <c r="BU776" s="75"/>
      <c r="BV776" s="75"/>
      <c r="BW776" s="75"/>
      <c r="BX776" s="75"/>
      <c r="BY776" s="75"/>
      <c r="BZ776" s="76"/>
      <c r="CA776" s="76"/>
      <c r="CB776" s="76"/>
      <c r="CC776" s="76"/>
      <c r="CD776" s="76"/>
      <c r="CE776" s="76"/>
      <c r="CF776" s="76"/>
    </row>
    <row r="777" spans="9:84" s="74" customFormat="1" ht="12.75" hidden="1"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  <c r="AA777" s="100"/>
      <c r="AB777" s="100"/>
      <c r="AC777" s="100"/>
      <c r="AD777" s="100"/>
      <c r="AE777" s="100"/>
      <c r="AF777" s="100"/>
      <c r="BI777" s="75"/>
      <c r="BJ777" s="75"/>
      <c r="BK777" s="75"/>
      <c r="BL777" s="75"/>
      <c r="BM777" s="75"/>
      <c r="BN777" s="75"/>
      <c r="BO777" s="75"/>
      <c r="BP777" s="75"/>
      <c r="BQ777" s="75"/>
      <c r="BR777" s="75"/>
      <c r="BS777" s="75"/>
      <c r="BT777" s="75"/>
      <c r="BU777" s="75"/>
      <c r="BV777" s="75"/>
      <c r="BW777" s="75"/>
      <c r="BX777" s="75"/>
      <c r="BY777" s="75"/>
      <c r="BZ777" s="76"/>
      <c r="CA777" s="76"/>
      <c r="CB777" s="76"/>
      <c r="CC777" s="76"/>
      <c r="CD777" s="76"/>
      <c r="CE777" s="76"/>
      <c r="CF777" s="76"/>
    </row>
    <row r="778" spans="9:84" s="74" customFormat="1" ht="12.75" hidden="1"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  <c r="AA778" s="100"/>
      <c r="AB778" s="100"/>
      <c r="AC778" s="100"/>
      <c r="AD778" s="100"/>
      <c r="AE778" s="100"/>
      <c r="AF778" s="100"/>
      <c r="BI778" s="75"/>
      <c r="BJ778" s="75"/>
      <c r="BK778" s="75"/>
      <c r="BL778" s="75"/>
      <c r="BM778" s="75"/>
      <c r="BN778" s="75"/>
      <c r="BO778" s="75"/>
      <c r="BP778" s="75"/>
      <c r="BQ778" s="75"/>
      <c r="BR778" s="75"/>
      <c r="BS778" s="75"/>
      <c r="BT778" s="75"/>
      <c r="BU778" s="75"/>
      <c r="BV778" s="75"/>
      <c r="BW778" s="75"/>
      <c r="BX778" s="75"/>
      <c r="BY778" s="75"/>
      <c r="BZ778" s="76"/>
      <c r="CA778" s="76"/>
      <c r="CB778" s="76"/>
      <c r="CC778" s="76"/>
      <c r="CD778" s="76"/>
      <c r="CE778" s="76"/>
      <c r="CF778" s="76"/>
    </row>
    <row r="779" spans="9:84" s="74" customFormat="1" ht="12.75" hidden="1"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  <c r="AA779" s="100"/>
      <c r="AB779" s="100"/>
      <c r="AC779" s="100"/>
      <c r="AD779" s="100"/>
      <c r="AE779" s="100"/>
      <c r="AF779" s="100"/>
      <c r="BI779" s="75"/>
      <c r="BJ779" s="75"/>
      <c r="BK779" s="75"/>
      <c r="BL779" s="75"/>
      <c r="BM779" s="75"/>
      <c r="BN779" s="75"/>
      <c r="BO779" s="75"/>
      <c r="BP779" s="75"/>
      <c r="BQ779" s="75"/>
      <c r="BR779" s="75"/>
      <c r="BS779" s="75"/>
      <c r="BT779" s="75"/>
      <c r="BU779" s="75"/>
      <c r="BV779" s="75"/>
      <c r="BW779" s="75"/>
      <c r="BX779" s="75"/>
      <c r="BY779" s="75"/>
      <c r="BZ779" s="76"/>
      <c r="CA779" s="76"/>
      <c r="CB779" s="76"/>
      <c r="CC779" s="76"/>
      <c r="CD779" s="76"/>
      <c r="CE779" s="76"/>
      <c r="CF779" s="76"/>
    </row>
    <row r="780" spans="9:84" s="74" customFormat="1" ht="12.75" hidden="1"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  <c r="AA780" s="100"/>
      <c r="AB780" s="100"/>
      <c r="AC780" s="100"/>
      <c r="AD780" s="100"/>
      <c r="AE780" s="100"/>
      <c r="AF780" s="100"/>
      <c r="BI780" s="75"/>
      <c r="BJ780" s="75"/>
      <c r="BK780" s="75"/>
      <c r="BL780" s="75"/>
      <c r="BM780" s="75"/>
      <c r="BN780" s="75"/>
      <c r="BO780" s="75"/>
      <c r="BP780" s="75"/>
      <c r="BQ780" s="75"/>
      <c r="BR780" s="75"/>
      <c r="BS780" s="75"/>
      <c r="BT780" s="75"/>
      <c r="BU780" s="75"/>
      <c r="BV780" s="75"/>
      <c r="BW780" s="75"/>
      <c r="BX780" s="75"/>
      <c r="BY780" s="75"/>
      <c r="BZ780" s="76"/>
      <c r="CA780" s="76"/>
      <c r="CB780" s="76"/>
      <c r="CC780" s="76"/>
      <c r="CD780" s="76"/>
      <c r="CE780" s="76"/>
      <c r="CF780" s="76"/>
    </row>
    <row r="781" spans="9:84" s="74" customFormat="1" ht="12.75" hidden="1"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  <c r="AA781" s="100"/>
      <c r="AB781" s="100"/>
      <c r="AC781" s="100"/>
      <c r="AD781" s="100"/>
      <c r="AE781" s="100"/>
      <c r="AF781" s="100"/>
      <c r="BI781" s="75"/>
      <c r="BJ781" s="75"/>
      <c r="BK781" s="75"/>
      <c r="BL781" s="75"/>
      <c r="BM781" s="75"/>
      <c r="BN781" s="75"/>
      <c r="BO781" s="75"/>
      <c r="BP781" s="75"/>
      <c r="BQ781" s="75"/>
      <c r="BR781" s="75"/>
      <c r="BS781" s="75"/>
      <c r="BT781" s="75"/>
      <c r="BU781" s="75"/>
      <c r="BV781" s="75"/>
      <c r="BW781" s="75"/>
      <c r="BX781" s="75"/>
      <c r="BY781" s="75"/>
      <c r="BZ781" s="76"/>
      <c r="CA781" s="76"/>
      <c r="CB781" s="76"/>
      <c r="CC781" s="76"/>
      <c r="CD781" s="76"/>
      <c r="CE781" s="76"/>
      <c r="CF781" s="76"/>
    </row>
    <row r="782" spans="9:84" s="74" customFormat="1" ht="12.75" hidden="1"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  <c r="AA782" s="100"/>
      <c r="AB782" s="100"/>
      <c r="AC782" s="100"/>
      <c r="AD782" s="100"/>
      <c r="AE782" s="100"/>
      <c r="AF782" s="100"/>
      <c r="BI782" s="75"/>
      <c r="BJ782" s="75"/>
      <c r="BK782" s="75"/>
      <c r="BL782" s="75"/>
      <c r="BM782" s="75"/>
      <c r="BN782" s="75"/>
      <c r="BO782" s="75"/>
      <c r="BP782" s="75"/>
      <c r="BQ782" s="75"/>
      <c r="BR782" s="75"/>
      <c r="BS782" s="75"/>
      <c r="BT782" s="75"/>
      <c r="BU782" s="75"/>
      <c r="BV782" s="75"/>
      <c r="BW782" s="75"/>
      <c r="BX782" s="75"/>
      <c r="BY782" s="75"/>
      <c r="BZ782" s="76"/>
      <c r="CA782" s="76"/>
      <c r="CB782" s="76"/>
      <c r="CC782" s="76"/>
      <c r="CD782" s="76"/>
      <c r="CE782" s="76"/>
      <c r="CF782" s="76"/>
    </row>
    <row r="783" spans="9:84" s="74" customFormat="1" ht="12.75" hidden="1"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  <c r="AA783" s="100"/>
      <c r="AB783" s="100"/>
      <c r="AC783" s="100"/>
      <c r="AD783" s="100"/>
      <c r="AE783" s="100"/>
      <c r="AF783" s="100"/>
      <c r="BI783" s="75"/>
      <c r="BJ783" s="75"/>
      <c r="BK783" s="75"/>
      <c r="BL783" s="75"/>
      <c r="BM783" s="75"/>
      <c r="BN783" s="75"/>
      <c r="BO783" s="75"/>
      <c r="BP783" s="75"/>
      <c r="BQ783" s="75"/>
      <c r="BR783" s="75"/>
      <c r="BS783" s="75"/>
      <c r="BT783" s="75"/>
      <c r="BU783" s="75"/>
      <c r="BV783" s="75"/>
      <c r="BW783" s="75"/>
      <c r="BX783" s="75"/>
      <c r="BY783" s="75"/>
      <c r="BZ783" s="76"/>
      <c r="CA783" s="76"/>
      <c r="CB783" s="76"/>
      <c r="CC783" s="76"/>
      <c r="CD783" s="76"/>
      <c r="CE783" s="76"/>
      <c r="CF783" s="76"/>
    </row>
    <row r="784" spans="9:84" s="74" customFormat="1" ht="12.75" hidden="1"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  <c r="AB784" s="100"/>
      <c r="AC784" s="100"/>
      <c r="AD784" s="100"/>
      <c r="AE784" s="100"/>
      <c r="AF784" s="100"/>
      <c r="BI784" s="75"/>
      <c r="BJ784" s="75"/>
      <c r="BK784" s="75"/>
      <c r="BL784" s="75"/>
      <c r="BM784" s="75"/>
      <c r="BN784" s="75"/>
      <c r="BO784" s="75"/>
      <c r="BP784" s="75"/>
      <c r="BQ784" s="75"/>
      <c r="BR784" s="75"/>
      <c r="BS784" s="75"/>
      <c r="BT784" s="75"/>
      <c r="BU784" s="75"/>
      <c r="BV784" s="75"/>
      <c r="BW784" s="75"/>
      <c r="BX784" s="75"/>
      <c r="BY784" s="75"/>
      <c r="BZ784" s="76"/>
      <c r="CA784" s="76"/>
      <c r="CB784" s="76"/>
      <c r="CC784" s="76"/>
      <c r="CD784" s="76"/>
      <c r="CE784" s="76"/>
      <c r="CF784" s="76"/>
    </row>
    <row r="785" spans="9:84" s="74" customFormat="1" ht="12.75" hidden="1"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  <c r="AA785" s="100"/>
      <c r="AB785" s="100"/>
      <c r="AC785" s="100"/>
      <c r="AD785" s="100"/>
      <c r="AE785" s="100"/>
      <c r="AF785" s="100"/>
      <c r="BI785" s="75"/>
      <c r="BJ785" s="75"/>
      <c r="BK785" s="75"/>
      <c r="BL785" s="75"/>
      <c r="BM785" s="75"/>
      <c r="BN785" s="75"/>
      <c r="BO785" s="75"/>
      <c r="BP785" s="75"/>
      <c r="BQ785" s="75"/>
      <c r="BR785" s="75"/>
      <c r="BS785" s="75"/>
      <c r="BT785" s="75"/>
      <c r="BU785" s="75"/>
      <c r="BV785" s="75"/>
      <c r="BW785" s="75"/>
      <c r="BX785" s="75"/>
      <c r="BY785" s="75"/>
      <c r="BZ785" s="76"/>
      <c r="CA785" s="76"/>
      <c r="CB785" s="76"/>
      <c r="CC785" s="76"/>
      <c r="CD785" s="76"/>
      <c r="CE785" s="76"/>
      <c r="CF785" s="76"/>
    </row>
    <row r="786" spans="9:84" s="74" customFormat="1" ht="12.75" hidden="1"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100"/>
      <c r="AB786" s="100"/>
      <c r="AC786" s="100"/>
      <c r="AD786" s="100"/>
      <c r="AE786" s="100"/>
      <c r="AF786" s="100"/>
      <c r="BI786" s="75"/>
      <c r="BJ786" s="75"/>
      <c r="BK786" s="75"/>
      <c r="BL786" s="75"/>
      <c r="BM786" s="75"/>
      <c r="BN786" s="75"/>
      <c r="BO786" s="75"/>
      <c r="BP786" s="75"/>
      <c r="BQ786" s="75"/>
      <c r="BR786" s="75"/>
      <c r="BS786" s="75"/>
      <c r="BT786" s="75"/>
      <c r="BU786" s="75"/>
      <c r="BV786" s="75"/>
      <c r="BW786" s="75"/>
      <c r="BX786" s="75"/>
      <c r="BY786" s="75"/>
      <c r="BZ786" s="76"/>
      <c r="CA786" s="76"/>
      <c r="CB786" s="76"/>
      <c r="CC786" s="76"/>
      <c r="CD786" s="76"/>
      <c r="CE786" s="76"/>
      <c r="CF786" s="76"/>
    </row>
    <row r="787" spans="9:84" s="74" customFormat="1" ht="12.75" hidden="1"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100"/>
      <c r="AB787" s="100"/>
      <c r="AC787" s="100"/>
      <c r="AD787" s="100"/>
      <c r="AE787" s="100"/>
      <c r="AF787" s="100"/>
      <c r="BI787" s="75"/>
      <c r="BJ787" s="75"/>
      <c r="BK787" s="75"/>
      <c r="BL787" s="75"/>
      <c r="BM787" s="75"/>
      <c r="BN787" s="75"/>
      <c r="BO787" s="75"/>
      <c r="BP787" s="75"/>
      <c r="BQ787" s="75"/>
      <c r="BR787" s="75"/>
      <c r="BS787" s="75"/>
      <c r="BT787" s="75"/>
      <c r="BU787" s="75"/>
      <c r="BV787" s="75"/>
      <c r="BW787" s="75"/>
      <c r="BX787" s="75"/>
      <c r="BY787" s="75"/>
      <c r="BZ787" s="76"/>
      <c r="CA787" s="76"/>
      <c r="CB787" s="76"/>
      <c r="CC787" s="76"/>
      <c r="CD787" s="76"/>
      <c r="CE787" s="76"/>
      <c r="CF787" s="76"/>
    </row>
    <row r="788" spans="9:84" s="74" customFormat="1" ht="12.75" hidden="1"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100"/>
      <c r="AB788" s="100"/>
      <c r="AC788" s="100"/>
      <c r="AD788" s="100"/>
      <c r="AE788" s="100"/>
      <c r="AF788" s="100"/>
      <c r="BI788" s="75"/>
      <c r="BJ788" s="75"/>
      <c r="BK788" s="75"/>
      <c r="BL788" s="75"/>
      <c r="BM788" s="75"/>
      <c r="BN788" s="75"/>
      <c r="BO788" s="75"/>
      <c r="BP788" s="75"/>
      <c r="BQ788" s="75"/>
      <c r="BR788" s="75"/>
      <c r="BS788" s="75"/>
      <c r="BT788" s="75"/>
      <c r="BU788" s="75"/>
      <c r="BV788" s="75"/>
      <c r="BW788" s="75"/>
      <c r="BX788" s="75"/>
      <c r="BY788" s="75"/>
      <c r="BZ788" s="76"/>
      <c r="CA788" s="76"/>
      <c r="CB788" s="76"/>
      <c r="CC788" s="76"/>
      <c r="CD788" s="76"/>
      <c r="CE788" s="76"/>
      <c r="CF788" s="76"/>
    </row>
    <row r="789" spans="9:84" s="74" customFormat="1" ht="12.75" hidden="1"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  <c r="AA789" s="100"/>
      <c r="AB789" s="100"/>
      <c r="AC789" s="100"/>
      <c r="AD789" s="100"/>
      <c r="AE789" s="100"/>
      <c r="AF789" s="100"/>
      <c r="BI789" s="75"/>
      <c r="BJ789" s="75"/>
      <c r="BK789" s="75"/>
      <c r="BL789" s="75"/>
      <c r="BM789" s="75"/>
      <c r="BN789" s="75"/>
      <c r="BO789" s="75"/>
      <c r="BP789" s="75"/>
      <c r="BQ789" s="75"/>
      <c r="BR789" s="75"/>
      <c r="BS789" s="75"/>
      <c r="BT789" s="75"/>
      <c r="BU789" s="75"/>
      <c r="BV789" s="75"/>
      <c r="BW789" s="75"/>
      <c r="BX789" s="75"/>
      <c r="BY789" s="75"/>
      <c r="BZ789" s="76"/>
      <c r="CA789" s="76"/>
      <c r="CB789" s="76"/>
      <c r="CC789" s="76"/>
      <c r="CD789" s="76"/>
      <c r="CE789" s="76"/>
      <c r="CF789" s="76"/>
    </row>
    <row r="790" spans="9:84" s="74" customFormat="1" ht="12.75" hidden="1"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100"/>
      <c r="AB790" s="100"/>
      <c r="AC790" s="100"/>
      <c r="AD790" s="100"/>
      <c r="AE790" s="100"/>
      <c r="AF790" s="100"/>
      <c r="BI790" s="75"/>
      <c r="BJ790" s="75"/>
      <c r="BK790" s="75"/>
      <c r="BL790" s="75"/>
      <c r="BM790" s="75"/>
      <c r="BN790" s="75"/>
      <c r="BO790" s="75"/>
      <c r="BP790" s="75"/>
      <c r="BQ790" s="75"/>
      <c r="BR790" s="75"/>
      <c r="BS790" s="75"/>
      <c r="BT790" s="75"/>
      <c r="BU790" s="75"/>
      <c r="BV790" s="75"/>
      <c r="BW790" s="75"/>
      <c r="BX790" s="75"/>
      <c r="BY790" s="75"/>
      <c r="BZ790" s="76"/>
      <c r="CA790" s="76"/>
      <c r="CB790" s="76"/>
      <c r="CC790" s="76"/>
      <c r="CD790" s="76"/>
      <c r="CE790" s="76"/>
      <c r="CF790" s="76"/>
    </row>
    <row r="791" spans="9:84" s="74" customFormat="1" ht="12.75" hidden="1"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  <c r="AA791" s="100"/>
      <c r="AB791" s="100"/>
      <c r="AC791" s="100"/>
      <c r="AD791" s="100"/>
      <c r="AE791" s="100"/>
      <c r="AF791" s="100"/>
      <c r="BI791" s="75"/>
      <c r="BJ791" s="75"/>
      <c r="BK791" s="75"/>
      <c r="BL791" s="75"/>
      <c r="BM791" s="75"/>
      <c r="BN791" s="75"/>
      <c r="BO791" s="75"/>
      <c r="BP791" s="75"/>
      <c r="BQ791" s="75"/>
      <c r="BR791" s="75"/>
      <c r="BS791" s="75"/>
      <c r="BT791" s="75"/>
      <c r="BU791" s="75"/>
      <c r="BV791" s="75"/>
      <c r="BW791" s="75"/>
      <c r="BX791" s="75"/>
      <c r="BY791" s="75"/>
      <c r="BZ791" s="76"/>
      <c r="CA791" s="76"/>
      <c r="CB791" s="76"/>
      <c r="CC791" s="76"/>
      <c r="CD791" s="76"/>
      <c r="CE791" s="76"/>
      <c r="CF791" s="76"/>
    </row>
    <row r="792" spans="9:84" s="74" customFormat="1" ht="12.75" hidden="1"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  <c r="AA792" s="100"/>
      <c r="AB792" s="100"/>
      <c r="AC792" s="100"/>
      <c r="AD792" s="100"/>
      <c r="AE792" s="100"/>
      <c r="AF792" s="100"/>
      <c r="BI792" s="75"/>
      <c r="BJ792" s="75"/>
      <c r="BK792" s="75"/>
      <c r="BL792" s="75"/>
      <c r="BM792" s="75"/>
      <c r="BN792" s="75"/>
      <c r="BO792" s="75"/>
      <c r="BP792" s="75"/>
      <c r="BQ792" s="75"/>
      <c r="BR792" s="75"/>
      <c r="BS792" s="75"/>
      <c r="BT792" s="75"/>
      <c r="BU792" s="75"/>
      <c r="BV792" s="75"/>
      <c r="BW792" s="75"/>
      <c r="BX792" s="75"/>
      <c r="BY792" s="75"/>
      <c r="BZ792" s="76"/>
      <c r="CA792" s="76"/>
      <c r="CB792" s="76"/>
      <c r="CC792" s="76"/>
      <c r="CD792" s="76"/>
      <c r="CE792" s="76"/>
      <c r="CF792" s="76"/>
    </row>
    <row r="793" spans="9:84" s="74" customFormat="1" ht="12.75" hidden="1"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  <c r="AA793" s="100"/>
      <c r="AB793" s="100"/>
      <c r="AC793" s="100"/>
      <c r="AD793" s="100"/>
      <c r="AE793" s="100"/>
      <c r="AF793" s="100"/>
      <c r="BI793" s="75"/>
      <c r="BJ793" s="75"/>
      <c r="BK793" s="75"/>
      <c r="BL793" s="75"/>
      <c r="BM793" s="75"/>
      <c r="BN793" s="75"/>
      <c r="BO793" s="75"/>
      <c r="BP793" s="75"/>
      <c r="BQ793" s="75"/>
      <c r="BR793" s="75"/>
      <c r="BS793" s="75"/>
      <c r="BT793" s="75"/>
      <c r="BU793" s="75"/>
      <c r="BV793" s="75"/>
      <c r="BW793" s="75"/>
      <c r="BX793" s="75"/>
      <c r="BY793" s="75"/>
      <c r="BZ793" s="76"/>
      <c r="CA793" s="76"/>
      <c r="CB793" s="76"/>
      <c r="CC793" s="76"/>
      <c r="CD793" s="76"/>
      <c r="CE793" s="76"/>
      <c r="CF793" s="76"/>
    </row>
    <row r="794" spans="9:84" s="74" customFormat="1" ht="12.75" hidden="1"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  <c r="AA794" s="100"/>
      <c r="AB794" s="100"/>
      <c r="AC794" s="100"/>
      <c r="AD794" s="100"/>
      <c r="AE794" s="100"/>
      <c r="AF794" s="100"/>
      <c r="BI794" s="75"/>
      <c r="BJ794" s="75"/>
      <c r="BK794" s="75"/>
      <c r="BL794" s="75"/>
      <c r="BM794" s="75"/>
      <c r="BN794" s="75"/>
      <c r="BO794" s="75"/>
      <c r="BP794" s="75"/>
      <c r="BQ794" s="75"/>
      <c r="BR794" s="75"/>
      <c r="BS794" s="75"/>
      <c r="BT794" s="75"/>
      <c r="BU794" s="75"/>
      <c r="BV794" s="75"/>
      <c r="BW794" s="75"/>
      <c r="BX794" s="75"/>
      <c r="BY794" s="75"/>
      <c r="BZ794" s="76"/>
      <c r="CA794" s="76"/>
      <c r="CB794" s="76"/>
      <c r="CC794" s="76"/>
      <c r="CD794" s="76"/>
      <c r="CE794" s="76"/>
      <c r="CF794" s="76"/>
    </row>
    <row r="795" spans="9:84" s="74" customFormat="1" ht="12.75" hidden="1"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  <c r="AA795" s="100"/>
      <c r="AB795" s="100"/>
      <c r="AC795" s="100"/>
      <c r="AD795" s="100"/>
      <c r="AE795" s="100"/>
      <c r="AF795" s="100"/>
      <c r="BI795" s="75"/>
      <c r="BJ795" s="75"/>
      <c r="BK795" s="75"/>
      <c r="BL795" s="75"/>
      <c r="BM795" s="75"/>
      <c r="BN795" s="75"/>
      <c r="BO795" s="75"/>
      <c r="BP795" s="75"/>
      <c r="BQ795" s="75"/>
      <c r="BR795" s="75"/>
      <c r="BS795" s="75"/>
      <c r="BT795" s="75"/>
      <c r="BU795" s="75"/>
      <c r="BV795" s="75"/>
      <c r="BW795" s="75"/>
      <c r="BX795" s="75"/>
      <c r="BY795" s="75"/>
      <c r="BZ795" s="76"/>
      <c r="CA795" s="76"/>
      <c r="CB795" s="76"/>
      <c r="CC795" s="76"/>
      <c r="CD795" s="76"/>
      <c r="CE795" s="76"/>
      <c r="CF795" s="76"/>
    </row>
    <row r="796" spans="9:84" s="74" customFormat="1" ht="12.75" hidden="1"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  <c r="AA796" s="100"/>
      <c r="AB796" s="100"/>
      <c r="AC796" s="100"/>
      <c r="AD796" s="100"/>
      <c r="AE796" s="100"/>
      <c r="AF796" s="100"/>
      <c r="BI796" s="75"/>
      <c r="BJ796" s="75"/>
      <c r="BK796" s="75"/>
      <c r="BL796" s="75"/>
      <c r="BM796" s="75"/>
      <c r="BN796" s="75"/>
      <c r="BO796" s="75"/>
      <c r="BP796" s="75"/>
      <c r="BQ796" s="75"/>
      <c r="BR796" s="75"/>
      <c r="BS796" s="75"/>
      <c r="BT796" s="75"/>
      <c r="BU796" s="75"/>
      <c r="BV796" s="75"/>
      <c r="BW796" s="75"/>
      <c r="BX796" s="75"/>
      <c r="BY796" s="75"/>
      <c r="BZ796" s="76"/>
      <c r="CA796" s="76"/>
      <c r="CB796" s="76"/>
      <c r="CC796" s="76"/>
      <c r="CD796" s="76"/>
      <c r="CE796" s="76"/>
      <c r="CF796" s="76"/>
    </row>
    <row r="797" spans="9:84" s="74" customFormat="1" ht="12.75" hidden="1"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  <c r="AA797" s="100"/>
      <c r="AB797" s="100"/>
      <c r="AC797" s="100"/>
      <c r="AD797" s="100"/>
      <c r="AE797" s="100"/>
      <c r="AF797" s="100"/>
      <c r="BI797" s="75"/>
      <c r="BJ797" s="75"/>
      <c r="BK797" s="75"/>
      <c r="BL797" s="75"/>
      <c r="BM797" s="75"/>
      <c r="BN797" s="75"/>
      <c r="BO797" s="75"/>
      <c r="BP797" s="75"/>
      <c r="BQ797" s="75"/>
      <c r="BR797" s="75"/>
      <c r="BS797" s="75"/>
      <c r="BT797" s="75"/>
      <c r="BU797" s="75"/>
      <c r="BV797" s="75"/>
      <c r="BW797" s="75"/>
      <c r="BX797" s="75"/>
      <c r="BY797" s="75"/>
      <c r="BZ797" s="76"/>
      <c r="CA797" s="76"/>
      <c r="CB797" s="76"/>
      <c r="CC797" s="76"/>
      <c r="CD797" s="76"/>
      <c r="CE797" s="76"/>
      <c r="CF797" s="76"/>
    </row>
    <row r="798" spans="9:84" s="74" customFormat="1" ht="12.75" hidden="1"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  <c r="AA798" s="100"/>
      <c r="AB798" s="100"/>
      <c r="AC798" s="100"/>
      <c r="AD798" s="100"/>
      <c r="AE798" s="100"/>
      <c r="AF798" s="100"/>
      <c r="BI798" s="75"/>
      <c r="BJ798" s="75"/>
      <c r="BK798" s="75"/>
      <c r="BL798" s="75"/>
      <c r="BM798" s="75"/>
      <c r="BN798" s="75"/>
      <c r="BO798" s="75"/>
      <c r="BP798" s="75"/>
      <c r="BQ798" s="75"/>
      <c r="BR798" s="75"/>
      <c r="BS798" s="75"/>
      <c r="BT798" s="75"/>
      <c r="BU798" s="75"/>
      <c r="BV798" s="75"/>
      <c r="BW798" s="75"/>
      <c r="BX798" s="75"/>
      <c r="BY798" s="75"/>
      <c r="BZ798" s="76"/>
      <c r="CA798" s="76"/>
      <c r="CB798" s="76"/>
      <c r="CC798" s="76"/>
      <c r="CD798" s="76"/>
      <c r="CE798" s="76"/>
      <c r="CF798" s="76"/>
    </row>
    <row r="799" spans="9:84" s="74" customFormat="1" ht="12.75" hidden="1"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  <c r="AA799" s="100"/>
      <c r="AB799" s="100"/>
      <c r="AC799" s="100"/>
      <c r="AD799" s="100"/>
      <c r="AE799" s="100"/>
      <c r="AF799" s="100"/>
      <c r="BI799" s="75"/>
      <c r="BJ799" s="75"/>
      <c r="BK799" s="75"/>
      <c r="BL799" s="75"/>
      <c r="BM799" s="75"/>
      <c r="BN799" s="75"/>
      <c r="BO799" s="75"/>
      <c r="BP799" s="75"/>
      <c r="BQ799" s="75"/>
      <c r="BR799" s="75"/>
      <c r="BS799" s="75"/>
      <c r="BT799" s="75"/>
      <c r="BU799" s="75"/>
      <c r="BV799" s="75"/>
      <c r="BW799" s="75"/>
      <c r="BX799" s="75"/>
      <c r="BY799" s="75"/>
      <c r="BZ799" s="76"/>
      <c r="CA799" s="76"/>
      <c r="CB799" s="76"/>
      <c r="CC799" s="76"/>
      <c r="CD799" s="76"/>
      <c r="CE799" s="76"/>
      <c r="CF799" s="76"/>
    </row>
    <row r="800" spans="9:84" s="74" customFormat="1" ht="12.75" hidden="1"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  <c r="AA800" s="100"/>
      <c r="AB800" s="100"/>
      <c r="AC800" s="100"/>
      <c r="AD800" s="100"/>
      <c r="AE800" s="100"/>
      <c r="AF800" s="100"/>
      <c r="BI800" s="75"/>
      <c r="BJ800" s="75"/>
      <c r="BK800" s="75"/>
      <c r="BL800" s="75"/>
      <c r="BM800" s="75"/>
      <c r="BN800" s="75"/>
      <c r="BO800" s="75"/>
      <c r="BP800" s="75"/>
      <c r="BQ800" s="75"/>
      <c r="BR800" s="75"/>
      <c r="BS800" s="75"/>
      <c r="BT800" s="75"/>
      <c r="BU800" s="75"/>
      <c r="BV800" s="75"/>
      <c r="BW800" s="75"/>
      <c r="BX800" s="75"/>
      <c r="BY800" s="75"/>
      <c r="BZ800" s="76"/>
      <c r="CA800" s="76"/>
      <c r="CB800" s="76"/>
      <c r="CC800" s="76"/>
      <c r="CD800" s="76"/>
      <c r="CE800" s="76"/>
      <c r="CF800" s="76"/>
    </row>
    <row r="801" spans="9:84" s="74" customFormat="1" ht="12.75" hidden="1"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  <c r="AA801" s="100"/>
      <c r="AB801" s="100"/>
      <c r="AC801" s="100"/>
      <c r="AD801" s="100"/>
      <c r="AE801" s="100"/>
      <c r="AF801" s="100"/>
      <c r="BI801" s="75"/>
      <c r="BJ801" s="75"/>
      <c r="BK801" s="75"/>
      <c r="BL801" s="75"/>
      <c r="BM801" s="75"/>
      <c r="BN801" s="75"/>
      <c r="BO801" s="75"/>
      <c r="BP801" s="75"/>
      <c r="BQ801" s="75"/>
      <c r="BR801" s="75"/>
      <c r="BS801" s="75"/>
      <c r="BT801" s="75"/>
      <c r="BU801" s="75"/>
      <c r="BV801" s="75"/>
      <c r="BW801" s="75"/>
      <c r="BX801" s="75"/>
      <c r="BY801" s="75"/>
      <c r="BZ801" s="76"/>
      <c r="CA801" s="76"/>
      <c r="CB801" s="76"/>
      <c r="CC801" s="76"/>
      <c r="CD801" s="76"/>
      <c r="CE801" s="76"/>
      <c r="CF801" s="76"/>
    </row>
    <row r="802" spans="9:32" ht="12.75" hidden="1">
      <c r="I802" s="106"/>
      <c r="J802" s="106"/>
      <c r="K802" s="106"/>
      <c r="L802" s="106"/>
      <c r="M802" s="106"/>
      <c r="N802" s="106"/>
      <c r="O802" s="106"/>
      <c r="P802" s="106"/>
      <c r="Q802" s="106"/>
      <c r="R802" s="106"/>
      <c r="S802" s="106"/>
      <c r="T802" s="106"/>
      <c r="U802" s="106"/>
      <c r="V802" s="106"/>
      <c r="W802" s="106"/>
      <c r="X802" s="106"/>
      <c r="Y802" s="106"/>
      <c r="Z802" s="106"/>
      <c r="AA802" s="106"/>
      <c r="AB802" s="106"/>
      <c r="AC802" s="106"/>
      <c r="AD802" s="106"/>
      <c r="AE802" s="106"/>
      <c r="AF802" s="106"/>
    </row>
    <row r="803" spans="9:32" ht="12.75" hidden="1">
      <c r="I803" s="106"/>
      <c r="J803" s="106"/>
      <c r="K803" s="106"/>
      <c r="L803" s="106"/>
      <c r="M803" s="106"/>
      <c r="N803" s="106"/>
      <c r="O803" s="106"/>
      <c r="P803" s="106"/>
      <c r="Q803" s="106"/>
      <c r="R803" s="106"/>
      <c r="S803" s="106"/>
      <c r="T803" s="106"/>
      <c r="U803" s="106"/>
      <c r="V803" s="106"/>
      <c r="W803" s="106"/>
      <c r="X803" s="106"/>
      <c r="Y803" s="106"/>
      <c r="Z803" s="106"/>
      <c r="AA803" s="106"/>
      <c r="AB803" s="106"/>
      <c r="AC803" s="106"/>
      <c r="AD803" s="106"/>
      <c r="AE803" s="106"/>
      <c r="AF803" s="106"/>
    </row>
    <row r="804" spans="9:32" ht="12.75" hidden="1">
      <c r="I804" s="106"/>
      <c r="J804" s="106"/>
      <c r="K804" s="106"/>
      <c r="L804" s="106"/>
      <c r="M804" s="106"/>
      <c r="N804" s="106"/>
      <c r="O804" s="106"/>
      <c r="P804" s="106"/>
      <c r="Q804" s="106"/>
      <c r="R804" s="106"/>
      <c r="S804" s="106"/>
      <c r="T804" s="106"/>
      <c r="U804" s="106"/>
      <c r="V804" s="106"/>
      <c r="W804" s="106"/>
      <c r="X804" s="106"/>
      <c r="Y804" s="106"/>
      <c r="Z804" s="106"/>
      <c r="AA804" s="106"/>
      <c r="AB804" s="106"/>
      <c r="AC804" s="106"/>
      <c r="AD804" s="106"/>
      <c r="AE804" s="106"/>
      <c r="AF804" s="106"/>
    </row>
    <row r="805" spans="9:32" ht="12.75" hidden="1">
      <c r="I805" s="106"/>
      <c r="J805" s="106"/>
      <c r="K805" s="106"/>
      <c r="L805" s="106"/>
      <c r="M805" s="106"/>
      <c r="N805" s="106"/>
      <c r="O805" s="106"/>
      <c r="P805" s="106"/>
      <c r="Q805" s="106"/>
      <c r="R805" s="106"/>
      <c r="S805" s="106"/>
      <c r="T805" s="106"/>
      <c r="U805" s="106"/>
      <c r="V805" s="106"/>
      <c r="W805" s="106"/>
      <c r="X805" s="106"/>
      <c r="Y805" s="106"/>
      <c r="Z805" s="106"/>
      <c r="AA805" s="106"/>
      <c r="AB805" s="106"/>
      <c r="AC805" s="106"/>
      <c r="AD805" s="106"/>
      <c r="AE805" s="106"/>
      <c r="AF805" s="106"/>
    </row>
    <row r="806" spans="9:32" ht="12.75" hidden="1">
      <c r="I806" s="106"/>
      <c r="J806" s="106"/>
      <c r="K806" s="106"/>
      <c r="L806" s="106"/>
      <c r="M806" s="106"/>
      <c r="N806" s="106"/>
      <c r="O806" s="106"/>
      <c r="P806" s="106"/>
      <c r="Q806" s="106"/>
      <c r="R806" s="106"/>
      <c r="S806" s="106"/>
      <c r="T806" s="106"/>
      <c r="U806" s="106"/>
      <c r="V806" s="106"/>
      <c r="W806" s="106"/>
      <c r="X806" s="106"/>
      <c r="Y806" s="106"/>
      <c r="Z806" s="106"/>
      <c r="AA806" s="106"/>
      <c r="AB806" s="106"/>
      <c r="AC806" s="106"/>
      <c r="AD806" s="106"/>
      <c r="AE806" s="106"/>
      <c r="AF806" s="106"/>
    </row>
    <row r="807" spans="9:32" ht="12.75" hidden="1">
      <c r="I807" s="106"/>
      <c r="J807" s="106"/>
      <c r="K807" s="106"/>
      <c r="L807" s="106"/>
      <c r="M807" s="106"/>
      <c r="N807" s="106"/>
      <c r="O807" s="106"/>
      <c r="P807" s="106"/>
      <c r="Q807" s="106"/>
      <c r="R807" s="106"/>
      <c r="S807" s="106"/>
      <c r="T807" s="106"/>
      <c r="U807" s="106"/>
      <c r="V807" s="106"/>
      <c r="W807" s="106"/>
      <c r="X807" s="106"/>
      <c r="Y807" s="106"/>
      <c r="Z807" s="106"/>
      <c r="AA807" s="106"/>
      <c r="AB807" s="106"/>
      <c r="AC807" s="106"/>
      <c r="AD807" s="106"/>
      <c r="AE807" s="106"/>
      <c r="AF807" s="106"/>
    </row>
    <row r="808" spans="9:32" ht="12.75" hidden="1">
      <c r="I808" s="106"/>
      <c r="J808" s="106"/>
      <c r="K808" s="106"/>
      <c r="L808" s="106"/>
      <c r="M808" s="106"/>
      <c r="N808" s="106"/>
      <c r="O808" s="106"/>
      <c r="P808" s="106"/>
      <c r="Q808" s="106"/>
      <c r="R808" s="106"/>
      <c r="S808" s="106"/>
      <c r="T808" s="106"/>
      <c r="U808" s="106"/>
      <c r="V808" s="106"/>
      <c r="W808" s="106"/>
      <c r="X808" s="106"/>
      <c r="Y808" s="106"/>
      <c r="Z808" s="106"/>
      <c r="AA808" s="106"/>
      <c r="AB808" s="106"/>
      <c r="AC808" s="106"/>
      <c r="AD808" s="106"/>
      <c r="AE808" s="106"/>
      <c r="AF808" s="106"/>
    </row>
    <row r="809" spans="9:32" ht="12.75" hidden="1">
      <c r="I809" s="106"/>
      <c r="J809" s="106"/>
      <c r="K809" s="106"/>
      <c r="L809" s="106"/>
      <c r="M809" s="106"/>
      <c r="N809" s="106"/>
      <c r="O809" s="106"/>
      <c r="P809" s="106"/>
      <c r="Q809" s="106"/>
      <c r="R809" s="106"/>
      <c r="S809" s="106"/>
      <c r="T809" s="106"/>
      <c r="U809" s="106"/>
      <c r="V809" s="106"/>
      <c r="W809" s="106"/>
      <c r="X809" s="106"/>
      <c r="Y809" s="106"/>
      <c r="Z809" s="106"/>
      <c r="AA809" s="106"/>
      <c r="AB809" s="106"/>
      <c r="AC809" s="106"/>
      <c r="AD809" s="106"/>
      <c r="AE809" s="106"/>
      <c r="AF809" s="106"/>
    </row>
    <row r="810" spans="9:32" ht="12.75" hidden="1">
      <c r="I810" s="106"/>
      <c r="J810" s="106"/>
      <c r="K810" s="106"/>
      <c r="L810" s="106"/>
      <c r="M810" s="106"/>
      <c r="N810" s="106"/>
      <c r="O810" s="106"/>
      <c r="P810" s="106"/>
      <c r="Q810" s="106"/>
      <c r="R810" s="106"/>
      <c r="S810" s="106"/>
      <c r="T810" s="106"/>
      <c r="U810" s="106"/>
      <c r="V810" s="106"/>
      <c r="W810" s="106"/>
      <c r="X810" s="106"/>
      <c r="Y810" s="106"/>
      <c r="Z810" s="106"/>
      <c r="AA810" s="106"/>
      <c r="AB810" s="106"/>
      <c r="AC810" s="106"/>
      <c r="AD810" s="106"/>
      <c r="AE810" s="106"/>
      <c r="AF810" s="106"/>
    </row>
    <row r="811" spans="9:32" ht="12.75" hidden="1">
      <c r="I811" s="106"/>
      <c r="J811" s="106"/>
      <c r="K811" s="106"/>
      <c r="L811" s="106"/>
      <c r="M811" s="106"/>
      <c r="N811" s="106"/>
      <c r="O811" s="106"/>
      <c r="P811" s="106"/>
      <c r="Q811" s="106"/>
      <c r="R811" s="106"/>
      <c r="S811" s="106"/>
      <c r="T811" s="106"/>
      <c r="U811" s="106"/>
      <c r="V811" s="106"/>
      <c r="W811" s="106"/>
      <c r="X811" s="106"/>
      <c r="Y811" s="106"/>
      <c r="Z811" s="106"/>
      <c r="AA811" s="106"/>
      <c r="AB811" s="106"/>
      <c r="AC811" s="106"/>
      <c r="AD811" s="106"/>
      <c r="AE811" s="106"/>
      <c r="AF811" s="106"/>
    </row>
    <row r="812" spans="9:32" ht="12.75" hidden="1">
      <c r="I812" s="106"/>
      <c r="J812" s="106"/>
      <c r="K812" s="106"/>
      <c r="L812" s="106"/>
      <c r="M812" s="106"/>
      <c r="N812" s="106"/>
      <c r="O812" s="106"/>
      <c r="P812" s="106"/>
      <c r="Q812" s="106"/>
      <c r="R812" s="106"/>
      <c r="S812" s="106"/>
      <c r="T812" s="106"/>
      <c r="U812" s="106"/>
      <c r="V812" s="106"/>
      <c r="W812" s="106"/>
      <c r="X812" s="106"/>
      <c r="Y812" s="106"/>
      <c r="Z812" s="106"/>
      <c r="AA812" s="106"/>
      <c r="AB812" s="106"/>
      <c r="AC812" s="106"/>
      <c r="AD812" s="106"/>
      <c r="AE812" s="106"/>
      <c r="AF812" s="106"/>
    </row>
    <row r="813" spans="9:32" ht="12.75" hidden="1">
      <c r="I813" s="106"/>
      <c r="J813" s="106"/>
      <c r="K813" s="106"/>
      <c r="L813" s="106"/>
      <c r="M813" s="106"/>
      <c r="N813" s="106"/>
      <c r="O813" s="106"/>
      <c r="P813" s="106"/>
      <c r="Q813" s="106"/>
      <c r="R813" s="106"/>
      <c r="S813" s="106"/>
      <c r="T813" s="106"/>
      <c r="U813" s="106"/>
      <c r="V813" s="106"/>
      <c r="W813" s="106"/>
      <c r="X813" s="106"/>
      <c r="Y813" s="106"/>
      <c r="Z813" s="106"/>
      <c r="AA813" s="106"/>
      <c r="AB813" s="106"/>
      <c r="AC813" s="106"/>
      <c r="AD813" s="106"/>
      <c r="AE813" s="106"/>
      <c r="AF813" s="106"/>
    </row>
    <row r="814" spans="9:32" ht="12.75" hidden="1">
      <c r="I814" s="106"/>
      <c r="J814" s="106"/>
      <c r="K814" s="106"/>
      <c r="L814" s="106"/>
      <c r="M814" s="106"/>
      <c r="N814" s="106"/>
      <c r="O814" s="106"/>
      <c r="P814" s="106"/>
      <c r="Q814" s="106"/>
      <c r="R814" s="106"/>
      <c r="S814" s="106"/>
      <c r="T814" s="106"/>
      <c r="U814" s="106"/>
      <c r="V814" s="106"/>
      <c r="W814" s="106"/>
      <c r="X814" s="106"/>
      <c r="Y814" s="106"/>
      <c r="Z814" s="106"/>
      <c r="AA814" s="106"/>
      <c r="AB814" s="106"/>
      <c r="AC814" s="106"/>
      <c r="AD814" s="106"/>
      <c r="AE814" s="106"/>
      <c r="AF814" s="106"/>
    </row>
    <row r="815" spans="9:32" ht="12.75" hidden="1">
      <c r="I815" s="106"/>
      <c r="J815" s="106"/>
      <c r="K815" s="106"/>
      <c r="L815" s="106"/>
      <c r="M815" s="106"/>
      <c r="N815" s="106"/>
      <c r="O815" s="106"/>
      <c r="P815" s="106"/>
      <c r="Q815" s="106"/>
      <c r="R815" s="106"/>
      <c r="S815" s="106"/>
      <c r="T815" s="106"/>
      <c r="U815" s="106"/>
      <c r="V815" s="106"/>
      <c r="W815" s="106"/>
      <c r="X815" s="106"/>
      <c r="Y815" s="106"/>
      <c r="Z815" s="106"/>
      <c r="AA815" s="106"/>
      <c r="AB815" s="106"/>
      <c r="AC815" s="106"/>
      <c r="AD815" s="106"/>
      <c r="AE815" s="106"/>
      <c r="AF815" s="106"/>
    </row>
    <row r="816" spans="9:32" ht="12.75" hidden="1">
      <c r="I816" s="106"/>
      <c r="J816" s="106"/>
      <c r="K816" s="106"/>
      <c r="L816" s="106"/>
      <c r="M816" s="106"/>
      <c r="N816" s="106"/>
      <c r="O816" s="106"/>
      <c r="P816" s="106"/>
      <c r="Q816" s="106"/>
      <c r="R816" s="106"/>
      <c r="S816" s="106"/>
      <c r="T816" s="106"/>
      <c r="U816" s="106"/>
      <c r="V816" s="106"/>
      <c r="W816" s="106"/>
      <c r="X816" s="106"/>
      <c r="Y816" s="106"/>
      <c r="Z816" s="106"/>
      <c r="AA816" s="106"/>
      <c r="AB816" s="106"/>
      <c r="AC816" s="106"/>
      <c r="AD816" s="106"/>
      <c r="AE816" s="106"/>
      <c r="AF816" s="106"/>
    </row>
    <row r="817" spans="9:32" ht="12.75" hidden="1">
      <c r="I817" s="106"/>
      <c r="J817" s="106"/>
      <c r="K817" s="106"/>
      <c r="L817" s="106"/>
      <c r="M817" s="106"/>
      <c r="N817" s="106"/>
      <c r="O817" s="106"/>
      <c r="P817" s="106"/>
      <c r="Q817" s="106"/>
      <c r="R817" s="106"/>
      <c r="S817" s="106"/>
      <c r="T817" s="106"/>
      <c r="U817" s="106"/>
      <c r="V817" s="106"/>
      <c r="W817" s="106"/>
      <c r="X817" s="106"/>
      <c r="Y817" s="106"/>
      <c r="Z817" s="106"/>
      <c r="AA817" s="106"/>
      <c r="AB817" s="106"/>
      <c r="AC817" s="106"/>
      <c r="AD817" s="106"/>
      <c r="AE817" s="106"/>
      <c r="AF817" s="106"/>
    </row>
    <row r="818" spans="9:32" ht="12.75" hidden="1">
      <c r="I818" s="106"/>
      <c r="J818" s="106"/>
      <c r="K818" s="106"/>
      <c r="L818" s="106"/>
      <c r="M818" s="106"/>
      <c r="N818" s="106"/>
      <c r="O818" s="106"/>
      <c r="P818" s="106"/>
      <c r="Q818" s="106"/>
      <c r="R818" s="106"/>
      <c r="S818" s="106"/>
      <c r="T818" s="106"/>
      <c r="U818" s="106"/>
      <c r="V818" s="106"/>
      <c r="W818" s="106"/>
      <c r="X818" s="106"/>
      <c r="Y818" s="106"/>
      <c r="Z818" s="106"/>
      <c r="AA818" s="106"/>
      <c r="AB818" s="106"/>
      <c r="AC818" s="106"/>
      <c r="AD818" s="106"/>
      <c r="AE818" s="106"/>
      <c r="AF818" s="106"/>
    </row>
    <row r="819" spans="9:32" ht="12.75" hidden="1">
      <c r="I819" s="106"/>
      <c r="J819" s="106"/>
      <c r="K819" s="106"/>
      <c r="L819" s="106"/>
      <c r="M819" s="106"/>
      <c r="N819" s="106"/>
      <c r="O819" s="106"/>
      <c r="P819" s="106"/>
      <c r="Q819" s="106"/>
      <c r="R819" s="106"/>
      <c r="S819" s="106"/>
      <c r="T819" s="106"/>
      <c r="U819" s="106"/>
      <c r="V819" s="106"/>
      <c r="W819" s="106"/>
      <c r="X819" s="106"/>
      <c r="Y819" s="106"/>
      <c r="Z819" s="106"/>
      <c r="AA819" s="106"/>
      <c r="AB819" s="106"/>
      <c r="AC819" s="106"/>
      <c r="AD819" s="106"/>
      <c r="AE819" s="106"/>
      <c r="AF819" s="106"/>
    </row>
    <row r="820" spans="9:32" ht="12.75" hidden="1">
      <c r="I820" s="106"/>
      <c r="J820" s="106"/>
      <c r="K820" s="106"/>
      <c r="L820" s="106"/>
      <c r="M820" s="106"/>
      <c r="N820" s="106"/>
      <c r="O820" s="106"/>
      <c r="P820" s="106"/>
      <c r="Q820" s="106"/>
      <c r="R820" s="106"/>
      <c r="S820" s="106"/>
      <c r="T820" s="106"/>
      <c r="U820" s="106"/>
      <c r="V820" s="106"/>
      <c r="W820" s="106"/>
      <c r="X820" s="106"/>
      <c r="Y820" s="106"/>
      <c r="Z820" s="106"/>
      <c r="AA820" s="106"/>
      <c r="AB820" s="106"/>
      <c r="AC820" s="106"/>
      <c r="AD820" s="106"/>
      <c r="AE820" s="106"/>
      <c r="AF820" s="106"/>
    </row>
    <row r="821" spans="9:32" ht="12.75" hidden="1">
      <c r="I821" s="106"/>
      <c r="J821" s="106"/>
      <c r="K821" s="106"/>
      <c r="L821" s="106"/>
      <c r="M821" s="106"/>
      <c r="N821" s="106"/>
      <c r="O821" s="106"/>
      <c r="P821" s="106"/>
      <c r="Q821" s="106"/>
      <c r="R821" s="106"/>
      <c r="S821" s="106"/>
      <c r="T821" s="106"/>
      <c r="U821" s="106"/>
      <c r="V821" s="106"/>
      <c r="W821" s="106"/>
      <c r="X821" s="106"/>
      <c r="Y821" s="106"/>
      <c r="Z821" s="106"/>
      <c r="AA821" s="106"/>
      <c r="AB821" s="106"/>
      <c r="AC821" s="106"/>
      <c r="AD821" s="106"/>
      <c r="AE821" s="106"/>
      <c r="AF821" s="106"/>
    </row>
    <row r="822" spans="9:32" ht="12.75" hidden="1">
      <c r="I822" s="106"/>
      <c r="J822" s="106"/>
      <c r="K822" s="106"/>
      <c r="L822" s="106"/>
      <c r="M822" s="106"/>
      <c r="N822" s="106"/>
      <c r="O822" s="106"/>
      <c r="P822" s="106"/>
      <c r="Q822" s="106"/>
      <c r="R822" s="106"/>
      <c r="S822" s="106"/>
      <c r="T822" s="106"/>
      <c r="U822" s="106"/>
      <c r="V822" s="106"/>
      <c r="W822" s="106"/>
      <c r="X822" s="106"/>
      <c r="Y822" s="106"/>
      <c r="Z822" s="106"/>
      <c r="AA822" s="106"/>
      <c r="AB822" s="106"/>
      <c r="AC822" s="106"/>
      <c r="AD822" s="106"/>
      <c r="AE822" s="106"/>
      <c r="AF822" s="106"/>
    </row>
    <row r="823" spans="9:32" ht="12.75" hidden="1">
      <c r="I823" s="106"/>
      <c r="J823" s="106"/>
      <c r="K823" s="106"/>
      <c r="L823" s="106"/>
      <c r="M823" s="106"/>
      <c r="N823" s="106"/>
      <c r="O823" s="106"/>
      <c r="P823" s="106"/>
      <c r="Q823" s="106"/>
      <c r="R823" s="106"/>
      <c r="S823" s="106"/>
      <c r="T823" s="106"/>
      <c r="U823" s="106"/>
      <c r="V823" s="106"/>
      <c r="W823" s="106"/>
      <c r="X823" s="106"/>
      <c r="Y823" s="106"/>
      <c r="Z823" s="106"/>
      <c r="AA823" s="106"/>
      <c r="AB823" s="106"/>
      <c r="AC823" s="106"/>
      <c r="AD823" s="106"/>
      <c r="AE823" s="106"/>
      <c r="AF823" s="106"/>
    </row>
    <row r="824" spans="9:32" ht="12.75" hidden="1">
      <c r="I824" s="106"/>
      <c r="J824" s="106"/>
      <c r="K824" s="106"/>
      <c r="L824" s="106"/>
      <c r="M824" s="106"/>
      <c r="N824" s="106"/>
      <c r="O824" s="106"/>
      <c r="P824" s="106"/>
      <c r="Q824" s="106"/>
      <c r="R824" s="106"/>
      <c r="S824" s="106"/>
      <c r="T824" s="106"/>
      <c r="U824" s="106"/>
      <c r="V824" s="106"/>
      <c r="W824" s="106"/>
      <c r="X824" s="106"/>
      <c r="Y824" s="106"/>
      <c r="Z824" s="106"/>
      <c r="AA824" s="106"/>
      <c r="AB824" s="106"/>
      <c r="AC824" s="106"/>
      <c r="AD824" s="106"/>
      <c r="AE824" s="106"/>
      <c r="AF824" s="106"/>
    </row>
    <row r="825" spans="9:32" ht="12.75" hidden="1">
      <c r="I825" s="106"/>
      <c r="J825" s="106"/>
      <c r="K825" s="106"/>
      <c r="L825" s="106"/>
      <c r="M825" s="106"/>
      <c r="N825" s="106"/>
      <c r="O825" s="106"/>
      <c r="P825" s="106"/>
      <c r="Q825" s="106"/>
      <c r="R825" s="106"/>
      <c r="S825" s="106"/>
      <c r="T825" s="106"/>
      <c r="U825" s="106"/>
      <c r="V825" s="106"/>
      <c r="W825" s="106"/>
      <c r="X825" s="106"/>
      <c r="Y825" s="106"/>
      <c r="Z825" s="106"/>
      <c r="AA825" s="106"/>
      <c r="AB825" s="106"/>
      <c r="AC825" s="106"/>
      <c r="AD825" s="106"/>
      <c r="AE825" s="106"/>
      <c r="AF825" s="106"/>
    </row>
    <row r="826" spans="9:32" ht="12.75" hidden="1">
      <c r="I826" s="106"/>
      <c r="J826" s="106"/>
      <c r="K826" s="106"/>
      <c r="L826" s="106"/>
      <c r="M826" s="106"/>
      <c r="N826" s="106"/>
      <c r="O826" s="106"/>
      <c r="P826" s="106"/>
      <c r="Q826" s="106"/>
      <c r="R826" s="106"/>
      <c r="S826" s="106"/>
      <c r="T826" s="106"/>
      <c r="U826" s="106"/>
      <c r="V826" s="106"/>
      <c r="W826" s="106"/>
      <c r="X826" s="106"/>
      <c r="Y826" s="106"/>
      <c r="Z826" s="106"/>
      <c r="AA826" s="106"/>
      <c r="AB826" s="106"/>
      <c r="AC826" s="106"/>
      <c r="AD826" s="106"/>
      <c r="AE826" s="106"/>
      <c r="AF826" s="106"/>
    </row>
    <row r="827" spans="9:32" ht="12.75" hidden="1">
      <c r="I827" s="106"/>
      <c r="J827" s="106"/>
      <c r="K827" s="106"/>
      <c r="L827" s="106"/>
      <c r="M827" s="106"/>
      <c r="N827" s="106"/>
      <c r="O827" s="106"/>
      <c r="P827" s="106"/>
      <c r="Q827" s="106"/>
      <c r="R827" s="106"/>
      <c r="S827" s="106"/>
      <c r="T827" s="106"/>
      <c r="U827" s="106"/>
      <c r="V827" s="106"/>
      <c r="W827" s="106"/>
      <c r="X827" s="106"/>
      <c r="Y827" s="106"/>
      <c r="Z827" s="106"/>
      <c r="AA827" s="106"/>
      <c r="AB827" s="106"/>
      <c r="AC827" s="106"/>
      <c r="AD827" s="106"/>
      <c r="AE827" s="106"/>
      <c r="AF827" s="106"/>
    </row>
    <row r="828" spans="9:32" ht="12.75" hidden="1">
      <c r="I828" s="106"/>
      <c r="J828" s="106"/>
      <c r="K828" s="106"/>
      <c r="L828" s="106"/>
      <c r="M828" s="106"/>
      <c r="N828" s="106"/>
      <c r="O828" s="106"/>
      <c r="P828" s="106"/>
      <c r="Q828" s="106"/>
      <c r="R828" s="106"/>
      <c r="S828" s="106"/>
      <c r="T828" s="106"/>
      <c r="U828" s="106"/>
      <c r="V828" s="106"/>
      <c r="W828" s="106"/>
      <c r="X828" s="106"/>
      <c r="Y828" s="106"/>
      <c r="Z828" s="106"/>
      <c r="AA828" s="106"/>
      <c r="AB828" s="106"/>
      <c r="AC828" s="106"/>
      <c r="AD828" s="106"/>
      <c r="AE828" s="106"/>
      <c r="AF828" s="106"/>
    </row>
    <row r="829" spans="9:32" ht="12.75" hidden="1">
      <c r="I829" s="106"/>
      <c r="J829" s="106"/>
      <c r="K829" s="106"/>
      <c r="L829" s="106"/>
      <c r="M829" s="106"/>
      <c r="N829" s="106"/>
      <c r="O829" s="106"/>
      <c r="P829" s="106"/>
      <c r="Q829" s="106"/>
      <c r="R829" s="106"/>
      <c r="S829" s="106"/>
      <c r="T829" s="106"/>
      <c r="U829" s="106"/>
      <c r="V829" s="106"/>
      <c r="W829" s="106"/>
      <c r="X829" s="106"/>
      <c r="Y829" s="106"/>
      <c r="Z829" s="106"/>
      <c r="AA829" s="106"/>
      <c r="AB829" s="106"/>
      <c r="AC829" s="106"/>
      <c r="AD829" s="106"/>
      <c r="AE829" s="106"/>
      <c r="AF829" s="106"/>
    </row>
    <row r="830" spans="9:32" ht="12.75" hidden="1">
      <c r="I830" s="106"/>
      <c r="J830" s="106"/>
      <c r="K830" s="106"/>
      <c r="L830" s="106"/>
      <c r="M830" s="106"/>
      <c r="N830" s="106"/>
      <c r="O830" s="106"/>
      <c r="P830" s="106"/>
      <c r="Q830" s="106"/>
      <c r="R830" s="106"/>
      <c r="S830" s="106"/>
      <c r="T830" s="106"/>
      <c r="U830" s="106"/>
      <c r="V830" s="106"/>
      <c r="W830" s="106"/>
      <c r="X830" s="106"/>
      <c r="Y830" s="106"/>
      <c r="Z830" s="106"/>
      <c r="AA830" s="106"/>
      <c r="AB830" s="106"/>
      <c r="AC830" s="106"/>
      <c r="AD830" s="106"/>
      <c r="AE830" s="106"/>
      <c r="AF830" s="106"/>
    </row>
    <row r="831" spans="9:32" ht="12.75" hidden="1">
      <c r="I831" s="106"/>
      <c r="J831" s="106"/>
      <c r="K831" s="106"/>
      <c r="L831" s="106"/>
      <c r="M831" s="106"/>
      <c r="N831" s="106"/>
      <c r="O831" s="106"/>
      <c r="P831" s="106"/>
      <c r="Q831" s="106"/>
      <c r="R831" s="106"/>
      <c r="S831" s="106"/>
      <c r="T831" s="106"/>
      <c r="U831" s="106"/>
      <c r="V831" s="106"/>
      <c r="W831" s="106"/>
      <c r="X831" s="106"/>
      <c r="Y831" s="106"/>
      <c r="Z831" s="106"/>
      <c r="AA831" s="106"/>
      <c r="AB831" s="106"/>
      <c r="AC831" s="106"/>
      <c r="AD831" s="106"/>
      <c r="AE831" s="106"/>
      <c r="AF831" s="106"/>
    </row>
    <row r="832" spans="9:32" ht="12.75" hidden="1">
      <c r="I832" s="106"/>
      <c r="J832" s="106"/>
      <c r="K832" s="106"/>
      <c r="L832" s="106"/>
      <c r="M832" s="106"/>
      <c r="N832" s="106"/>
      <c r="O832" s="106"/>
      <c r="P832" s="106"/>
      <c r="Q832" s="106"/>
      <c r="R832" s="106"/>
      <c r="S832" s="106"/>
      <c r="T832" s="106"/>
      <c r="U832" s="106"/>
      <c r="V832" s="106"/>
      <c r="W832" s="106"/>
      <c r="X832" s="106"/>
      <c r="Y832" s="106"/>
      <c r="Z832" s="106"/>
      <c r="AA832" s="106"/>
      <c r="AB832" s="106"/>
      <c r="AC832" s="106"/>
      <c r="AD832" s="106"/>
      <c r="AE832" s="106"/>
      <c r="AF832" s="106"/>
    </row>
    <row r="833" spans="9:32" ht="12.75" hidden="1">
      <c r="I833" s="106"/>
      <c r="J833" s="106"/>
      <c r="K833" s="106"/>
      <c r="L833" s="106"/>
      <c r="M833" s="106"/>
      <c r="N833" s="106"/>
      <c r="O833" s="106"/>
      <c r="P833" s="106"/>
      <c r="Q833" s="106"/>
      <c r="R833" s="106"/>
      <c r="S833" s="106"/>
      <c r="T833" s="106"/>
      <c r="U833" s="106"/>
      <c r="V833" s="106"/>
      <c r="W833" s="106"/>
      <c r="X833" s="106"/>
      <c r="Y833" s="106"/>
      <c r="Z833" s="106"/>
      <c r="AA833" s="106"/>
      <c r="AB833" s="106"/>
      <c r="AC833" s="106"/>
      <c r="AD833" s="106"/>
      <c r="AE833" s="106"/>
      <c r="AF833" s="106"/>
    </row>
    <row r="834" spans="9:32" ht="12.75" hidden="1">
      <c r="I834" s="106"/>
      <c r="J834" s="106"/>
      <c r="K834" s="106"/>
      <c r="L834" s="106"/>
      <c r="M834" s="106"/>
      <c r="N834" s="106"/>
      <c r="O834" s="106"/>
      <c r="P834" s="106"/>
      <c r="Q834" s="106"/>
      <c r="R834" s="106"/>
      <c r="S834" s="106"/>
      <c r="T834" s="106"/>
      <c r="U834" s="106"/>
      <c r="V834" s="106"/>
      <c r="W834" s="106"/>
      <c r="X834" s="106"/>
      <c r="Y834" s="106"/>
      <c r="Z834" s="106"/>
      <c r="AA834" s="106"/>
      <c r="AB834" s="106"/>
      <c r="AC834" s="106"/>
      <c r="AD834" s="106"/>
      <c r="AE834" s="106"/>
      <c r="AF834" s="106"/>
    </row>
    <row r="835" spans="9:32" ht="12.75" hidden="1">
      <c r="I835" s="106"/>
      <c r="J835" s="106"/>
      <c r="K835" s="106"/>
      <c r="L835" s="106"/>
      <c r="M835" s="106"/>
      <c r="N835" s="106"/>
      <c r="O835" s="106"/>
      <c r="P835" s="106"/>
      <c r="Q835" s="106"/>
      <c r="R835" s="106"/>
      <c r="S835" s="106"/>
      <c r="T835" s="106"/>
      <c r="U835" s="106"/>
      <c r="V835" s="106"/>
      <c r="W835" s="106"/>
      <c r="X835" s="106"/>
      <c r="Y835" s="106"/>
      <c r="Z835" s="106"/>
      <c r="AA835" s="106"/>
      <c r="AB835" s="106"/>
      <c r="AC835" s="106"/>
      <c r="AD835" s="106"/>
      <c r="AE835" s="106"/>
      <c r="AF835" s="106"/>
    </row>
    <row r="836" spans="9:32" ht="12.75" hidden="1">
      <c r="I836" s="106"/>
      <c r="J836" s="106"/>
      <c r="K836" s="106"/>
      <c r="L836" s="106"/>
      <c r="M836" s="106"/>
      <c r="N836" s="106"/>
      <c r="O836" s="106"/>
      <c r="P836" s="106"/>
      <c r="Q836" s="106"/>
      <c r="R836" s="106"/>
      <c r="S836" s="106"/>
      <c r="T836" s="106"/>
      <c r="U836" s="106"/>
      <c r="V836" s="106"/>
      <c r="W836" s="106"/>
      <c r="X836" s="106"/>
      <c r="Y836" s="106"/>
      <c r="Z836" s="106"/>
      <c r="AA836" s="106"/>
      <c r="AB836" s="106"/>
      <c r="AC836" s="106"/>
      <c r="AD836" s="106"/>
      <c r="AE836" s="106"/>
      <c r="AF836" s="106"/>
    </row>
    <row r="837" spans="9:32" ht="18.75" thickBot="1">
      <c r="I837" s="111" t="s">
        <v>59</v>
      </c>
      <c r="J837" s="112"/>
      <c r="K837" s="112"/>
      <c r="L837" s="113"/>
      <c r="M837" s="113"/>
      <c r="N837" s="113"/>
      <c r="O837" s="113"/>
      <c r="P837" s="113"/>
      <c r="Q837" s="113"/>
      <c r="R837" s="113"/>
      <c r="S837" s="113"/>
      <c r="T837" s="113"/>
      <c r="U837" s="113"/>
      <c r="V837" s="113"/>
      <c r="W837" s="113"/>
      <c r="X837" s="113"/>
      <c r="Y837" s="113"/>
      <c r="Z837" s="113"/>
      <c r="AA837" s="113"/>
      <c r="AB837" s="113"/>
      <c r="AC837" s="113"/>
      <c r="AD837" s="113"/>
      <c r="AE837" s="113"/>
      <c r="AF837" s="114"/>
    </row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</sheetData>
  <sheetProtection selectLockedCells="1"/>
  <mergeCells count="312">
    <mergeCell ref="AP40:AQ40"/>
    <mergeCell ref="L83:AF83"/>
    <mergeCell ref="L82:AF82"/>
    <mergeCell ref="AH78:BB78"/>
    <mergeCell ref="L78:AF78"/>
    <mergeCell ref="AH62:BB62"/>
    <mergeCell ref="AW58:BA58"/>
    <mergeCell ref="AO58:AV58"/>
    <mergeCell ref="L66:AF66"/>
    <mergeCell ref="AH66:BB66"/>
    <mergeCell ref="AX42:AY42"/>
    <mergeCell ref="AJ29:BD29"/>
    <mergeCell ref="BE29:BG29"/>
    <mergeCell ref="BF41:BH41"/>
    <mergeCell ref="BH31:BI31"/>
    <mergeCell ref="BH30:BI30"/>
    <mergeCell ref="BH29:BI29"/>
    <mergeCell ref="BE30:BG30"/>
    <mergeCell ref="BE31:BG31"/>
    <mergeCell ref="AR41:AS41"/>
    <mergeCell ref="J31:M31"/>
    <mergeCell ref="L41:AF41"/>
    <mergeCell ref="F40:H40"/>
    <mergeCell ref="AR40:AS40"/>
    <mergeCell ref="D31:F31"/>
    <mergeCell ref="AJ41:AL41"/>
    <mergeCell ref="J41:K41"/>
    <mergeCell ref="B39:H39"/>
    <mergeCell ref="B31:C31"/>
    <mergeCell ref="AP41:AQ41"/>
    <mergeCell ref="J40:AF40"/>
    <mergeCell ref="AV40:AW40"/>
    <mergeCell ref="B42:E42"/>
    <mergeCell ref="B41:E41"/>
    <mergeCell ref="AJ42:AL42"/>
    <mergeCell ref="AR42:AS42"/>
    <mergeCell ref="L42:AF42"/>
    <mergeCell ref="AV42:AW42"/>
    <mergeCell ref="AT40:AU40"/>
    <mergeCell ref="AM33:AO40"/>
    <mergeCell ref="AG41:AI41"/>
    <mergeCell ref="J42:K42"/>
    <mergeCell ref="L53:AF53"/>
    <mergeCell ref="AP53:AQ53"/>
    <mergeCell ref="AR43:AS43"/>
    <mergeCell ref="AX43:AY43"/>
    <mergeCell ref="AP42:AQ42"/>
    <mergeCell ref="AM43:AO43"/>
    <mergeCell ref="AT43:AU43"/>
    <mergeCell ref="AT41:AU41"/>
    <mergeCell ref="J43:K43"/>
    <mergeCell ref="BC52:BE52"/>
    <mergeCell ref="AT54:AU54"/>
    <mergeCell ref="AV43:AW43"/>
    <mergeCell ref="AT53:AU53"/>
    <mergeCell ref="AV52:AW52"/>
    <mergeCell ref="AX52:BB52"/>
    <mergeCell ref="AT52:AU52"/>
    <mergeCell ref="AM45:AO52"/>
    <mergeCell ref="AG54:AI54"/>
    <mergeCell ref="AX55:AY55"/>
    <mergeCell ref="AP52:AQ52"/>
    <mergeCell ref="AR52:AS52"/>
    <mergeCell ref="AT42:AU42"/>
    <mergeCell ref="AG42:AI42"/>
    <mergeCell ref="AR54:AS54"/>
    <mergeCell ref="AR53:AS53"/>
    <mergeCell ref="AP54:AQ54"/>
    <mergeCell ref="AJ45:AL52"/>
    <mergeCell ref="AG43:AI43"/>
    <mergeCell ref="L61:AF61"/>
    <mergeCell ref="AG45:AI52"/>
    <mergeCell ref="AG53:AI53"/>
    <mergeCell ref="J52:AF52"/>
    <mergeCell ref="AV53:AW53"/>
    <mergeCell ref="AV55:AW55"/>
    <mergeCell ref="L54:AF54"/>
    <mergeCell ref="AM53:AO53"/>
    <mergeCell ref="L60:BB60"/>
    <mergeCell ref="J53:K53"/>
    <mergeCell ref="BF61:BG61"/>
    <mergeCell ref="BC60:BG60"/>
    <mergeCell ref="BC61:BE61"/>
    <mergeCell ref="H64:K64"/>
    <mergeCell ref="BF65:BG65"/>
    <mergeCell ref="L64:BB64"/>
    <mergeCell ref="BC62:BG62"/>
    <mergeCell ref="L62:AF62"/>
    <mergeCell ref="BC65:BE65"/>
    <mergeCell ref="BC64:BG64"/>
    <mergeCell ref="B58:G58"/>
    <mergeCell ref="B55:E55"/>
    <mergeCell ref="AG55:AI55"/>
    <mergeCell ref="H58:K58"/>
    <mergeCell ref="D60:G60"/>
    <mergeCell ref="H60:K60"/>
    <mergeCell ref="F55:H55"/>
    <mergeCell ref="AI58:AM58"/>
    <mergeCell ref="U58:V58"/>
    <mergeCell ref="AC58:AH58"/>
    <mergeCell ref="F53:H53"/>
    <mergeCell ref="B40:E40"/>
    <mergeCell ref="F41:H41"/>
    <mergeCell ref="B43:E43"/>
    <mergeCell ref="B53:E53"/>
    <mergeCell ref="F52:H52"/>
    <mergeCell ref="B51:H51"/>
    <mergeCell ref="B52:E52"/>
    <mergeCell ref="F43:H43"/>
    <mergeCell ref="F42:H42"/>
    <mergeCell ref="B54:E54"/>
    <mergeCell ref="H76:K76"/>
    <mergeCell ref="AJ55:AL55"/>
    <mergeCell ref="L55:AF55"/>
    <mergeCell ref="AP55:AQ55"/>
    <mergeCell ref="X58:AB58"/>
    <mergeCell ref="F54:H54"/>
    <mergeCell ref="AH61:BB61"/>
    <mergeCell ref="AR55:AS55"/>
    <mergeCell ref="BA54:BB54"/>
    <mergeCell ref="B61:C62"/>
    <mergeCell ref="H65:K66"/>
    <mergeCell ref="D61:G62"/>
    <mergeCell ref="H61:K62"/>
    <mergeCell ref="D65:G66"/>
    <mergeCell ref="D64:G64"/>
    <mergeCell ref="D73:G74"/>
    <mergeCell ref="B68:C68"/>
    <mergeCell ref="B77:C78"/>
    <mergeCell ref="D72:G72"/>
    <mergeCell ref="B76:C76"/>
    <mergeCell ref="B64:C64"/>
    <mergeCell ref="B72:C72"/>
    <mergeCell ref="B69:C70"/>
    <mergeCell ref="D69:G70"/>
    <mergeCell ref="N30:AH30"/>
    <mergeCell ref="J30:M30"/>
    <mergeCell ref="I83:K83"/>
    <mergeCell ref="H72:K72"/>
    <mergeCell ref="B60:C60"/>
    <mergeCell ref="B73:C74"/>
    <mergeCell ref="H77:K78"/>
    <mergeCell ref="I82:K82"/>
    <mergeCell ref="D77:G78"/>
    <mergeCell ref="D76:G76"/>
    <mergeCell ref="D27:F27"/>
    <mergeCell ref="D26:F26"/>
    <mergeCell ref="B29:C29"/>
    <mergeCell ref="D28:F28"/>
    <mergeCell ref="D29:F29"/>
    <mergeCell ref="B28:C28"/>
    <mergeCell ref="H73:K74"/>
    <mergeCell ref="L65:AF65"/>
    <mergeCell ref="B11:G11"/>
    <mergeCell ref="H11:K11"/>
    <mergeCell ref="AI11:AM11"/>
    <mergeCell ref="U11:V11"/>
    <mergeCell ref="AC11:AH11"/>
    <mergeCell ref="X11:AB11"/>
    <mergeCell ref="D30:F30"/>
    <mergeCell ref="J54:K54"/>
    <mergeCell ref="BF77:BG77"/>
    <mergeCell ref="BF73:BG73"/>
    <mergeCell ref="L77:AF77"/>
    <mergeCell ref="L72:BB72"/>
    <mergeCell ref="BC77:BE77"/>
    <mergeCell ref="BC76:BG76"/>
    <mergeCell ref="BC74:BG74"/>
    <mergeCell ref="BC73:BE73"/>
    <mergeCell ref="AH74:BB74"/>
    <mergeCell ref="L74:AF74"/>
    <mergeCell ref="J55:K55"/>
    <mergeCell ref="L85:AF85"/>
    <mergeCell ref="L84:AF84"/>
    <mergeCell ref="AH65:BB65"/>
    <mergeCell ref="AM54:AO54"/>
    <mergeCell ref="L76:BB76"/>
    <mergeCell ref="AH77:BB77"/>
    <mergeCell ref="AH73:BB73"/>
    <mergeCell ref="L73:AF73"/>
    <mergeCell ref="H69:K70"/>
    <mergeCell ref="AN11:AV11"/>
    <mergeCell ref="BF55:BH55"/>
    <mergeCell ref="BF54:BH54"/>
    <mergeCell ref="BC55:BE55"/>
    <mergeCell ref="AV54:AW54"/>
    <mergeCell ref="BA55:BB55"/>
    <mergeCell ref="AW11:BA11"/>
    <mergeCell ref="BF52:BH52"/>
    <mergeCell ref="BF40:BH40"/>
    <mergeCell ref="BC41:BE41"/>
    <mergeCell ref="BE25:BI25"/>
    <mergeCell ref="BH27:BI27"/>
    <mergeCell ref="AV41:AW41"/>
    <mergeCell ref="BH26:BI26"/>
    <mergeCell ref="AX41:AY41"/>
    <mergeCell ref="BC40:BE40"/>
    <mergeCell ref="AX40:BB40"/>
    <mergeCell ref="BA41:BB41"/>
    <mergeCell ref="AJ30:BD30"/>
    <mergeCell ref="AJ31:BD31"/>
    <mergeCell ref="N31:AH31"/>
    <mergeCell ref="B27:C27"/>
    <mergeCell ref="AM42:AO42"/>
    <mergeCell ref="J26:M26"/>
    <mergeCell ref="J29:M29"/>
    <mergeCell ref="AJ33:AL40"/>
    <mergeCell ref="AM41:AO41"/>
    <mergeCell ref="J28:M28"/>
    <mergeCell ref="J27:M27"/>
    <mergeCell ref="B30:C30"/>
    <mergeCell ref="BF43:BH43"/>
    <mergeCell ref="AX54:AY54"/>
    <mergeCell ref="BC54:BE54"/>
    <mergeCell ref="AJ54:AL54"/>
    <mergeCell ref="AJ53:AL53"/>
    <mergeCell ref="BA53:BB53"/>
    <mergeCell ref="AX53:AY53"/>
    <mergeCell ref="BC53:BE53"/>
    <mergeCell ref="G26:I26"/>
    <mergeCell ref="B25:C25"/>
    <mergeCell ref="J25:M25"/>
    <mergeCell ref="AT55:AU55"/>
    <mergeCell ref="L43:AF43"/>
    <mergeCell ref="BF42:BH42"/>
    <mergeCell ref="AP43:AQ43"/>
    <mergeCell ref="BC42:BE42"/>
    <mergeCell ref="BC43:BE43"/>
    <mergeCell ref="BA42:BB42"/>
    <mergeCell ref="B4:AS4"/>
    <mergeCell ref="AA19:AU19"/>
    <mergeCell ref="B19:V19"/>
    <mergeCell ref="G30:I30"/>
    <mergeCell ref="G31:I31"/>
    <mergeCell ref="G27:I27"/>
    <mergeCell ref="AA18:AU18"/>
    <mergeCell ref="B21:V21"/>
    <mergeCell ref="B20:V20"/>
    <mergeCell ref="AA21:AU21"/>
    <mergeCell ref="N27:AH27"/>
    <mergeCell ref="G25:I25"/>
    <mergeCell ref="B26:C26"/>
    <mergeCell ref="B3:AS3"/>
    <mergeCell ref="AJ26:BD26"/>
    <mergeCell ref="AW3:BC3"/>
    <mergeCell ref="B18:V18"/>
    <mergeCell ref="AN14:AV14"/>
    <mergeCell ref="AW14:BA14"/>
    <mergeCell ref="N25:BD25"/>
    <mergeCell ref="N26:AH26"/>
    <mergeCell ref="X14:AB14"/>
    <mergeCell ref="AC14:AH14"/>
    <mergeCell ref="G29:I29"/>
    <mergeCell ref="G28:I28"/>
    <mergeCell ref="AI14:AM14"/>
    <mergeCell ref="AA20:AU20"/>
    <mergeCell ref="U14:V14"/>
    <mergeCell ref="B14:G14"/>
    <mergeCell ref="H14:K14"/>
    <mergeCell ref="BH62:BK62"/>
    <mergeCell ref="B2:AS2"/>
    <mergeCell ref="B8:AS8"/>
    <mergeCell ref="B6:AS6"/>
    <mergeCell ref="AG33:AI40"/>
    <mergeCell ref="D25:F25"/>
    <mergeCell ref="BE26:BG26"/>
    <mergeCell ref="BH28:BI28"/>
    <mergeCell ref="N28:AH28"/>
    <mergeCell ref="N29:AH29"/>
    <mergeCell ref="BH78:BK78"/>
    <mergeCell ref="BH77:BK77"/>
    <mergeCell ref="BH76:BK76"/>
    <mergeCell ref="BH74:BK74"/>
    <mergeCell ref="BH73:BK73"/>
    <mergeCell ref="BH72:BK72"/>
    <mergeCell ref="BE28:BG28"/>
    <mergeCell ref="BE27:BG27"/>
    <mergeCell ref="AJ27:BD27"/>
    <mergeCell ref="AJ28:BD28"/>
    <mergeCell ref="BH61:BK61"/>
    <mergeCell ref="BH60:BK60"/>
    <mergeCell ref="AM55:AO55"/>
    <mergeCell ref="BF53:BH53"/>
    <mergeCell ref="BA43:BB43"/>
    <mergeCell ref="AJ43:AL43"/>
    <mergeCell ref="AH69:BB69"/>
    <mergeCell ref="BH64:BK64"/>
    <mergeCell ref="BH66:BK66"/>
    <mergeCell ref="BH65:BK65"/>
    <mergeCell ref="B65:C66"/>
    <mergeCell ref="BC66:BG66"/>
    <mergeCell ref="BH69:BK69"/>
    <mergeCell ref="L70:AF70"/>
    <mergeCell ref="AH70:BB70"/>
    <mergeCell ref="BC70:BG70"/>
    <mergeCell ref="BH70:BK70"/>
    <mergeCell ref="D68:G68"/>
    <mergeCell ref="H68:K68"/>
    <mergeCell ref="L68:BB68"/>
    <mergeCell ref="BC68:BG68"/>
    <mergeCell ref="BH68:BK68"/>
    <mergeCell ref="L69:AF69"/>
    <mergeCell ref="I86:K86"/>
    <mergeCell ref="L86:AF86"/>
    <mergeCell ref="I837:K837"/>
    <mergeCell ref="L837:AF837"/>
    <mergeCell ref="BC69:BE69"/>
    <mergeCell ref="BF69:BG69"/>
    <mergeCell ref="I84:K84"/>
    <mergeCell ref="I85:K85"/>
    <mergeCell ref="BC78:BG78"/>
    <mergeCell ref="BC72:BG72"/>
  </mergeCells>
  <conditionalFormatting sqref="L65 L73 L77 L61 N26:N31">
    <cfRule type="expression" priority="11" dxfId="6" stopIfTrue="1">
      <formula>AND(BC26&gt;BF26,BC26&lt;&gt;"",BF26&lt;&gt;"")</formula>
    </cfRule>
    <cfRule type="expression" priority="12" dxfId="5" stopIfTrue="1">
      <formula>AND(BC26=BF26,BC26&lt;&gt;"",BF26&lt;&gt;"")</formula>
    </cfRule>
    <cfRule type="expression" priority="13" dxfId="4" stopIfTrue="1">
      <formula>AND(BC26&lt;BF26,BC26&lt;&gt;"",BF26&lt;&gt;"")</formula>
    </cfRule>
  </conditionalFormatting>
  <conditionalFormatting sqref="AH65 AH73 AH77 AH61 AJ26:AJ31">
    <cfRule type="expression" priority="14" dxfId="6" stopIfTrue="1">
      <formula>AND(BF26&gt;BC26,BC26&lt;&gt;"",BF26&lt;&gt;"")</formula>
    </cfRule>
    <cfRule type="expression" priority="15" dxfId="5" stopIfTrue="1">
      <formula>AND(BF26=BC26,BC26&lt;&gt;"",BF26&lt;&gt;"")</formula>
    </cfRule>
    <cfRule type="expression" priority="16" dxfId="4" stopIfTrue="1">
      <formula>AND(BF26&lt;BC26,BC26&lt;&gt;"",BF26&lt;&gt;"")</formula>
    </cfRule>
  </conditionalFormatting>
  <conditionalFormatting sqref="BC77:BE77 BC65:BE65 BC73:BE73 BC61:BE61 BE26:BG31">
    <cfRule type="expression" priority="17" dxfId="1" stopIfTrue="1">
      <formula>AND(BF26&lt;&gt;"",ISBLANK(BC26))</formula>
    </cfRule>
    <cfRule type="expression" priority="18" dxfId="0" stopIfTrue="1">
      <formula>ISBLANK(BC26)</formula>
    </cfRule>
  </conditionalFormatting>
  <conditionalFormatting sqref="BF77:BG77 BF65:BG65 BF73:BG73 BF61:BG61 BH26:BI31">
    <cfRule type="expression" priority="19" dxfId="1" stopIfTrue="1">
      <formula>AND(BC26&lt;&gt;"",ISBLANK(BF26))</formula>
    </cfRule>
    <cfRule type="expression" priority="20" dxfId="0" stopIfTrue="1">
      <formula>ISBLANK(BF26)</formula>
    </cfRule>
  </conditionalFormatting>
  <conditionalFormatting sqref="AC32:AD32">
    <cfRule type="expression" priority="21" dxfId="6" stopIfTrue="1">
      <formula>AND(BK32&gt;#REF!,BK32&lt;&gt;"",#REF!&lt;&gt;"")</formula>
    </cfRule>
    <cfRule type="expression" priority="22" dxfId="5" stopIfTrue="1">
      <formula>AND(BK32=#REF!,BK32&lt;&gt;"",#REF!&lt;&gt;"")</formula>
    </cfRule>
    <cfRule type="expression" priority="23" dxfId="4" stopIfTrue="1">
      <formula>AND(BK32&lt;#REF!,BK32&lt;&gt;"",#REF!&lt;&gt;"")</formula>
    </cfRule>
  </conditionalFormatting>
  <conditionalFormatting sqref="AE32">
    <cfRule type="expression" priority="24" dxfId="6" stopIfTrue="1">
      <formula>AND(A55&gt;#REF!,A55&lt;&gt;"",#REF!&lt;&gt;"")</formula>
    </cfRule>
    <cfRule type="expression" priority="25" dxfId="5" stopIfTrue="1">
      <formula>AND(A55=#REF!,A55&lt;&gt;"",#REF!&lt;&gt;"")</formula>
    </cfRule>
    <cfRule type="expression" priority="26" dxfId="4" stopIfTrue="1">
      <formula>AND(A55&lt;#REF!,A55&lt;&gt;"",#REF!&lt;&gt;"")</formula>
    </cfRule>
  </conditionalFormatting>
  <conditionalFormatting sqref="AT32:AU32">
    <cfRule type="expression" priority="27" dxfId="6" stopIfTrue="1">
      <formula>AND(#REF!&gt;BK32,BK32&lt;&gt;"",#REF!&lt;&gt;"")</formula>
    </cfRule>
    <cfRule type="expression" priority="28" dxfId="5" stopIfTrue="1">
      <formula>AND(#REF!=BK32,BK32&lt;&gt;"",#REF!&lt;&gt;"")</formula>
    </cfRule>
    <cfRule type="expression" priority="29" dxfId="4" stopIfTrue="1">
      <formula>AND(#REF!&lt;BK32,BK32&lt;&gt;"",#REF!&lt;&gt;"")</formula>
    </cfRule>
  </conditionalFormatting>
  <conditionalFormatting sqref="AV32">
    <cfRule type="expression" priority="30" dxfId="6" stopIfTrue="1">
      <formula>AND(#REF!&gt;A55,A55&lt;&gt;"",#REF!&lt;&gt;"")</formula>
    </cfRule>
    <cfRule type="expression" priority="31" dxfId="5" stopIfTrue="1">
      <formula>AND(#REF!=A55,A55&lt;&gt;"",#REF!&lt;&gt;"")</formula>
    </cfRule>
    <cfRule type="expression" priority="32" dxfId="4" stopIfTrue="1">
      <formula>AND(#REF!&lt;A55,A55&lt;&gt;"",#REF!&lt;&gt;"")</formula>
    </cfRule>
  </conditionalFormatting>
  <conditionalFormatting sqref="AI58:AM58">
    <cfRule type="expression" priority="33" dxfId="32" stopIfTrue="1">
      <formula>$AC$58=""</formula>
    </cfRule>
  </conditionalFormatting>
  <conditionalFormatting sqref="R32:AA32">
    <cfRule type="expression" priority="34" dxfId="6" stopIfTrue="1">
      <formula>AND(AZ32&gt;BC32,AZ32&lt;&gt;"",BC32&lt;&gt;"")</formula>
    </cfRule>
    <cfRule type="expression" priority="35" dxfId="5" stopIfTrue="1">
      <formula>AND(AZ32=BC32,AZ32&lt;&gt;"",BC32&lt;&gt;"")</formula>
    </cfRule>
    <cfRule type="expression" priority="36" dxfId="4" stopIfTrue="1">
      <formula>AND(AZ32&lt;BC32,AZ32&lt;&gt;"",BC32&lt;&gt;"")</formula>
    </cfRule>
  </conditionalFormatting>
  <conditionalFormatting sqref="AI32:AR32">
    <cfRule type="expression" priority="40" dxfId="6" stopIfTrue="1">
      <formula>AND(BC32&gt;AZ32,AZ32&lt;&gt;"",BC32&lt;&gt;"")</formula>
    </cfRule>
    <cfRule type="expression" priority="41" dxfId="5" stopIfTrue="1">
      <formula>AND(BC32=AZ32,AZ32&lt;&gt;"",BC32&lt;&gt;"")</formula>
    </cfRule>
    <cfRule type="expression" priority="42" dxfId="4" stopIfTrue="1">
      <formula>AND(BC32&lt;AZ32,AZ32&lt;&gt;"",BC32&lt;&gt;"")</formula>
    </cfRule>
  </conditionalFormatting>
  <conditionalFormatting sqref="AS44:BI44 AP45:BF50 L44:L50">
    <cfRule type="expression" priority="46" dxfId="4" stopIfTrue="1">
      <formula>#REF!=""</formula>
    </cfRule>
  </conditionalFormatting>
  <conditionalFormatting sqref="J41:K43">
    <cfRule type="expression" priority="88" dxfId="23" stopIfTrue="1">
      <formula>#REF!&lt;&gt;#REF!</formula>
    </cfRule>
  </conditionalFormatting>
  <conditionalFormatting sqref="J53:K55">
    <cfRule type="expression" priority="89" dxfId="23" stopIfTrue="1">
      <formula>#REF!&lt;&gt;#REF!</formula>
    </cfRule>
  </conditionalFormatting>
  <conditionalFormatting sqref="AW32:BD32 AF32:AG32">
    <cfRule type="expression" priority="90" dxfId="6" stopIfTrue="1">
      <formula>AND(#REF!&gt;#REF!,#REF!&lt;&gt;"",#REF!&lt;&gt;"")</formula>
    </cfRule>
    <cfRule type="expression" priority="91" dxfId="5" stopIfTrue="1">
      <formula>AND(#REF!=#REF!,#REF!&lt;&gt;"",#REF!&lt;&gt;"")</formula>
    </cfRule>
    <cfRule type="expression" priority="92" dxfId="4" stopIfTrue="1">
      <formula>AND(#REF!&lt;#REF!,#REF!&lt;&gt;"",#REF!&lt;&gt;"")</formula>
    </cfRule>
  </conditionalFormatting>
  <conditionalFormatting sqref="AI11:AM11">
    <cfRule type="expression" priority="96" dxfId="0" stopIfTrue="1">
      <formula>AND($U$11=2,ISBLANK($AI$11))</formula>
    </cfRule>
    <cfRule type="expression" priority="97" dxfId="4" stopIfTrue="1">
      <formula>$AC$11=""</formula>
    </cfRule>
  </conditionalFormatting>
  <conditionalFormatting sqref="AI14:AM14">
    <cfRule type="expression" priority="98" dxfId="0" stopIfTrue="1">
      <formula>AND($U$11=2,ISBLANK($AI$11))</formula>
    </cfRule>
    <cfRule type="expression" priority="99" dxfId="4" stopIfTrue="1">
      <formula>$AC$14=""</formula>
    </cfRule>
  </conditionalFormatting>
  <conditionalFormatting sqref="AB32">
    <cfRule type="expression" priority="117" dxfId="6" stopIfTrue="1">
      <formula>AND(BJ32&gt;A55,BJ32&lt;&gt;"",A55&lt;&gt;"")</formula>
    </cfRule>
    <cfRule type="expression" priority="118" dxfId="5" stopIfTrue="1">
      <formula>AND(BJ32=A55,BJ32&lt;&gt;"",A55&lt;&gt;"")</formula>
    </cfRule>
    <cfRule type="expression" priority="119" dxfId="4" stopIfTrue="1">
      <formula>AND(BJ32&lt;A55,BJ32&lt;&gt;"",A55&lt;&gt;"")</formula>
    </cfRule>
  </conditionalFormatting>
  <conditionalFormatting sqref="AS32">
    <cfRule type="expression" priority="120" dxfId="6" stopIfTrue="1">
      <formula>AND(A55&gt;BJ32,BJ32&lt;&gt;"",A55&lt;&gt;"")</formula>
    </cfRule>
    <cfRule type="expression" priority="121" dxfId="5" stopIfTrue="1">
      <formula>AND(A55=BJ32,BJ32&lt;&gt;"",A55&lt;&gt;"")</formula>
    </cfRule>
    <cfRule type="expression" priority="122" dxfId="4" stopIfTrue="1">
      <formula>AND(A55&lt;BJ32,BJ32&lt;&gt;"",A55&lt;&gt;"")</formula>
    </cfRule>
  </conditionalFormatting>
  <conditionalFormatting sqref="L69">
    <cfRule type="expression" priority="8" dxfId="6" stopIfTrue="1">
      <formula>AND(BC69&gt;BF69,BC69&lt;&gt;"",BF69&lt;&gt;"")</formula>
    </cfRule>
    <cfRule type="expression" priority="9" dxfId="5" stopIfTrue="1">
      <formula>AND(BC69=BF69,BC69&lt;&gt;"",BF69&lt;&gt;"")</formula>
    </cfRule>
    <cfRule type="expression" priority="10" dxfId="4" stopIfTrue="1">
      <formula>AND(BC69&lt;BF69,BC69&lt;&gt;"",BF69&lt;&gt;"")</formula>
    </cfRule>
  </conditionalFormatting>
  <conditionalFormatting sqref="AH69">
    <cfRule type="expression" priority="5" dxfId="6" stopIfTrue="1">
      <formula>AND(BF69&gt;BC69,BC69&lt;&gt;"",BF69&lt;&gt;"")</formula>
    </cfRule>
    <cfRule type="expression" priority="6" dxfId="5" stopIfTrue="1">
      <formula>AND(BF69=BC69,BC69&lt;&gt;"",BF69&lt;&gt;"")</formula>
    </cfRule>
    <cfRule type="expression" priority="7" dxfId="4" stopIfTrue="1">
      <formula>AND(BF69&lt;BC69,BC69&lt;&gt;"",BF69&lt;&gt;"")</formula>
    </cfRule>
  </conditionalFormatting>
  <conditionalFormatting sqref="BC69:BE69">
    <cfRule type="expression" priority="3" dxfId="1" stopIfTrue="1">
      <formula>AND(BF69&lt;&gt;"",ISBLANK(BC69))</formula>
    </cfRule>
    <cfRule type="expression" priority="4" dxfId="0" stopIfTrue="1">
      <formula>ISBLANK(BC69)</formula>
    </cfRule>
  </conditionalFormatting>
  <conditionalFormatting sqref="BF69:BG69">
    <cfRule type="expression" priority="1" dxfId="1" stopIfTrue="1">
      <formula>AND(BC69&lt;&gt;"",ISBLANK(BF69))</formula>
    </cfRule>
    <cfRule type="expression" priority="2" dxfId="0" stopIfTrue="1">
      <formula>ISBLANK(BF69)</formula>
    </cfRule>
  </conditionalFormatting>
  <dataValidations count="4">
    <dataValidation type="list" allowBlank="1" showInputMessage="1" showErrorMessage="1" sqref="BH61 BH65 BH73 BH77 B41:E43 B53:E55 BH69">
      <formula1>$W$20:$W$21</formula1>
    </dataValidation>
    <dataValidation type="whole" operator="greaterThanOrEqual" allowBlank="1" showErrorMessage="1" errorTitle="Fehler" error="Nur Zahlen eingeben!" sqref="AW58:BA58 BC73:BG73 BC65:BG65 BC77:BG77 BC61:BG61 X58:AB58 AZ32:BD32 AI14:AM14 X14:AB14 AW14:BA14 AI11:AM11 X11:AB11 AW11:BA11 BE26:BI31 BC69:BG69">
      <formula1>0</formula1>
    </dataValidation>
    <dataValidation type="whole" allowBlank="1" showInputMessage="1" showErrorMessage="1" errorTitle="Fehler" error="Nur Zahlen eingeben!" sqref="U58">
      <formula1>1</formula1>
      <formula2>2</formula2>
    </dataValidation>
    <dataValidation type="list" allowBlank="1" showInputMessage="1" showErrorMessage="1" sqref="U11:V11 U14:V14">
      <formula1>$B$26:$B$27</formula1>
    </dataValidation>
  </dataValidations>
  <printOptions/>
  <pageMargins left="0.3937007874015748" right="0.26" top="0.3937007874015748" bottom="0.3937007874015748" header="0.11811023622047245" footer="0"/>
  <pageSetup horizontalDpi="600" verticalDpi="600" orientation="portrait" paperSize="9" scale="64" r:id="rId4"/>
  <headerFooter alignWithMargins="0">
    <oddFooter xml:space="preserve">&amp;C                               &amp;R&amp;P von &amp;N </oddFooter>
  </headerFooter>
  <rowBreaks count="1" manualBreakCount="1">
    <brk id="31" max="66" man="1"/>
  </rowBreaks>
  <colBreaks count="1" manualBreakCount="1">
    <brk id="67" max="100" man="1"/>
  </colBreaks>
  <ignoredErrors>
    <ignoredError sqref="X14 U14 AI14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00390625" style="0" bestFit="1" customWidth="1"/>
    <col min="2" max="2" width="2.00390625" style="0" bestFit="1" customWidth="1"/>
    <col min="3" max="3" width="6.00390625" style="0" bestFit="1" customWidth="1"/>
    <col min="4" max="5" width="3.28125" style="0" bestFit="1" customWidth="1"/>
    <col min="6" max="7" width="2.00390625" style="0" bestFit="1" customWidth="1"/>
    <col min="8" max="8" width="6.421875" style="0" bestFit="1" customWidth="1"/>
    <col min="9" max="9" width="3.7109375" style="0" bestFit="1" customWidth="1"/>
    <col min="10" max="10" width="2.00390625" style="0" bestFit="1" customWidth="1"/>
    <col min="11" max="11" width="6.00390625" style="0" bestFit="1" customWidth="1"/>
    <col min="12" max="14" width="3.00390625" style="0" bestFit="1" customWidth="1"/>
  </cols>
  <sheetData>
    <row r="1" spans="26:84" s="74" customFormat="1" ht="12.75">
      <c r="Z1" s="75"/>
      <c r="AA1" s="79"/>
      <c r="AB1" s="79"/>
      <c r="AC1" s="80"/>
      <c r="AD1" s="80"/>
      <c r="AE1" s="80"/>
      <c r="AF1" s="80"/>
      <c r="AG1" s="82"/>
      <c r="AH1" s="80"/>
      <c r="AI1" s="80"/>
      <c r="AJ1" s="80"/>
      <c r="AK1" s="80"/>
      <c r="AL1" s="80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6"/>
      <c r="CA1" s="76"/>
      <c r="CB1" s="76"/>
      <c r="CC1" s="76"/>
      <c r="CD1" s="76"/>
      <c r="CE1" s="76"/>
      <c r="CF1" s="76"/>
    </row>
    <row r="2" spans="1:84" s="74" customFormat="1" ht="12.75">
      <c r="A2" s="81"/>
      <c r="B2" s="81">
        <v>1</v>
      </c>
      <c r="C2" s="81">
        <v>2</v>
      </c>
      <c r="D2" s="81">
        <v>3</v>
      </c>
      <c r="E2" s="85">
        <v>4</v>
      </c>
      <c r="F2" s="85">
        <v>5</v>
      </c>
      <c r="G2" s="85">
        <v>6</v>
      </c>
      <c r="H2" s="85">
        <v>7</v>
      </c>
      <c r="I2" s="85">
        <v>8</v>
      </c>
      <c r="J2" s="85">
        <v>9</v>
      </c>
      <c r="K2" s="86">
        <v>10</v>
      </c>
      <c r="L2" s="87">
        <v>11</v>
      </c>
      <c r="M2" s="87">
        <v>12</v>
      </c>
      <c r="N2" s="85">
        <v>13</v>
      </c>
      <c r="Z2" s="75"/>
      <c r="AA2" s="79"/>
      <c r="AB2" s="79"/>
      <c r="AC2" s="80"/>
      <c r="AD2" s="80"/>
      <c r="AE2" s="80"/>
      <c r="AF2" s="80"/>
      <c r="AG2" s="82"/>
      <c r="AH2" s="80"/>
      <c r="AI2" s="80"/>
      <c r="AJ2" s="80"/>
      <c r="AK2" s="80"/>
      <c r="AL2" s="80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6"/>
      <c r="CA2" s="76"/>
      <c r="CB2" s="76"/>
      <c r="CC2" s="76"/>
      <c r="CD2" s="76"/>
      <c r="CE2" s="76"/>
      <c r="CF2" s="76"/>
    </row>
    <row r="3" spans="1:84" s="74" customFormat="1" ht="12.75">
      <c r="A3" s="85"/>
      <c r="B3" s="81"/>
      <c r="C3" s="81"/>
      <c r="D3" s="81"/>
      <c r="E3" s="81"/>
      <c r="F3" s="85" t="s">
        <v>41</v>
      </c>
      <c r="G3" s="85" t="s">
        <v>11</v>
      </c>
      <c r="H3" s="81" t="s">
        <v>42</v>
      </c>
      <c r="I3" s="81" t="s">
        <v>43</v>
      </c>
      <c r="J3" s="85"/>
      <c r="K3" s="81" t="s">
        <v>44</v>
      </c>
      <c r="L3" s="87"/>
      <c r="M3" s="87"/>
      <c r="N3" s="85"/>
      <c r="Z3" s="75"/>
      <c r="AA3" s="79"/>
      <c r="AB3" s="79"/>
      <c r="AC3" s="80"/>
      <c r="AD3" s="80"/>
      <c r="AE3" s="80"/>
      <c r="AF3" s="80"/>
      <c r="AG3" s="82"/>
      <c r="AH3" s="80"/>
      <c r="AI3" s="80"/>
      <c r="AJ3" s="80"/>
      <c r="AK3" s="80"/>
      <c r="AL3" s="80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6"/>
      <c r="CA3" s="76"/>
      <c r="CB3" s="76"/>
      <c r="CC3" s="76"/>
      <c r="CD3" s="76"/>
      <c r="CE3" s="76"/>
      <c r="CF3" s="76"/>
    </row>
    <row r="4" spans="1:84" s="74" customFormat="1" ht="12.75">
      <c r="A4" s="85">
        <v>1</v>
      </c>
      <c r="B4" s="81" t="e">
        <f>RANK(C4,$C$4:$C$8,1)</f>
        <v>#N/A</v>
      </c>
      <c r="C4" s="81" t="e">
        <f>D4+ROW()/1000</f>
        <v>#N/A</v>
      </c>
      <c r="D4" s="81" t="e">
        <f>RANK(J4,$J$4:$J$8)</f>
        <v>#N/A</v>
      </c>
      <c r="E4" s="85" t="str">
        <f>VLOOKUP(A4,Ergebniseingabe!$A$19:$V$21,2,0)</f>
        <v>SV Rosellen 2</v>
      </c>
      <c r="F4" s="85">
        <f>SUMPRODUCT((E4=Ergebniseingabe!$N$26:$AH$31)*(Ergebniseingabe!$BE$26:$BE$31))+SUMPRODUCT((E4=Ergebniseingabe!$AJ$26:$BD$31)*(Ergebniseingabe!$BG$26:$BG$31))</f>
        <v>0</v>
      </c>
      <c r="G4" s="85">
        <f>SUMPRODUCT((E4=Ergebniseingabe!$N$26:$AH$31)*(Ergebniseingabe!$BH$26:$BH$31))+SUMPRODUCT((E4=Ergebniseingabe!$AJ$26:$BD$31)*(Ergebniseingabe!$BE$26:$BE$31))</f>
        <v>0</v>
      </c>
      <c r="H4" s="85">
        <f>(SUMPRODUCT((E4=Ergebniseingabe!$N$26:$AH$31)*((Ergebniseingabe!$BE$26:$BE$31)&gt;(Ergebniseingabe!$BH$26:$BH$31)))+SUMPRODUCT((E4=Ergebniseingabe!$AJ$26:$BD$31)*((Ergebniseingabe!$BH$26:$BH$31)&gt;(Ergebniseingabe!$BE$26:$BE$31))))*3+SUMPRODUCT(((E4=Ergebniseingabe!$N$26:$AH$31)+(E4=Ergebniseingabe!$AJ$26:$BD$31))*((Ergebniseingabe!$BH$26:$BH$31)=(Ergebniseingabe!$BE$26:$BE$31))*NOT(ISBLANK(Ergebniseingabe!$BE$26:$BE$31)))</f>
        <v>0</v>
      </c>
      <c r="I4" s="86">
        <f>F4-G4</f>
        <v>0</v>
      </c>
      <c r="J4" s="85">
        <f>H4*100000+I4*1000+F4</f>
        <v>0</v>
      </c>
      <c r="K4" s="85">
        <f>SUMPRODUCT((Ergebniseingabe!$N$26:$AH$31=E4)*(Ergebniseingabe!$BE$26:$BE$31&lt;&gt;""))+SUMPRODUCT((Ergebniseingabe!$AJ$26:$BD$31=E4)*(Ergebniseingabe!$BH$26:$BH$31&lt;&gt;""))</f>
        <v>0</v>
      </c>
      <c r="L4" s="85">
        <f>SUMPRODUCT((Ergebniseingabe!$N$26:$AH$31=E4)*(Ergebniseingabe!$BE$26:$BE$31&gt;Ergebniseingabe!$BH$26:$BH$31))+SUMPRODUCT((Ergebniseingabe!$AJ$26:$BD$31=E4)*(Ergebniseingabe!$BE$26:$BE$31&lt;Ergebniseingabe!$BH$26:$BH$31))</f>
        <v>0</v>
      </c>
      <c r="M4" s="85">
        <f>SUMPRODUCT((Ergebniseingabe!$N$26:$BD$31=E4)*(Ergebniseingabe!$BE$26:$BE$31=Ergebniseingabe!$BH$26:$BH$31)*(Ergebniseingabe!$BE$26:$BE$31&lt;&gt;"")*(Ergebniseingabe!$BH$26:$BH$31&lt;&gt;""))</f>
        <v>0</v>
      </c>
      <c r="N4" s="85">
        <f>SUMPRODUCT((Ergebniseingabe!$N$26:$AH$31=E4)*(Ergebniseingabe!$BE$26:$BE$31&lt;Ergebniseingabe!$BH$26:$BH$31))+SUMPRODUCT((Ergebniseingabe!$AJ$26:$BD$31=E4)*(Ergebniseingabe!$BE$26:$BE$31&gt;Ergebniseingabe!$BH$26:$BH$31))</f>
        <v>0</v>
      </c>
      <c r="Z4" s="75"/>
      <c r="AA4" s="79"/>
      <c r="AB4" s="79"/>
      <c r="AC4" s="80"/>
      <c r="AD4" s="80"/>
      <c r="AE4" s="80"/>
      <c r="AF4" s="80"/>
      <c r="AG4" s="82"/>
      <c r="AH4" s="80"/>
      <c r="AI4" s="80"/>
      <c r="AJ4" s="80"/>
      <c r="AK4" s="80"/>
      <c r="AL4" s="80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6"/>
      <c r="CA4" s="76"/>
      <c r="CB4" s="76"/>
      <c r="CC4" s="76"/>
      <c r="CD4" s="76"/>
      <c r="CE4" s="76"/>
      <c r="CF4" s="76"/>
    </row>
    <row r="5" spans="1:84" s="74" customFormat="1" ht="12.75">
      <c r="A5" s="85">
        <v>2</v>
      </c>
      <c r="B5" s="81" t="e">
        <f>RANK(C5,$C$4:$C$8,1)</f>
        <v>#N/A</v>
      </c>
      <c r="C5" s="81" t="e">
        <f>D5+ROW()/1000</f>
        <v>#N/A</v>
      </c>
      <c r="D5" s="81" t="e">
        <f>RANK(J5,$J$4:$J$8)</f>
        <v>#N/A</v>
      </c>
      <c r="E5" s="85" t="str">
        <f>VLOOKUP(A5,Ergebniseingabe!$A$19:$V$21,2,0)</f>
        <v>SG Neukirchen/Hülchrath</v>
      </c>
      <c r="F5" s="85">
        <f>SUMPRODUCT((E5=Ergebniseingabe!$N$26:$AH$31)*(Ergebniseingabe!$BE$26:$BE$31))+SUMPRODUCT((E5=Ergebniseingabe!$AJ$26:$BD$31)*(Ergebniseingabe!$BG$26:$BG$31))</f>
        <v>0</v>
      </c>
      <c r="G5" s="85">
        <f>SUMPRODUCT((E5=Ergebniseingabe!$N$26:$AH$31)*(Ergebniseingabe!$BH$26:$BH$31))+SUMPRODUCT((E5=Ergebniseingabe!$AJ$26:$BD$31)*(Ergebniseingabe!$BE$26:$BE$31))</f>
        <v>0</v>
      </c>
      <c r="H5" s="85">
        <f>(SUMPRODUCT((E5=Ergebniseingabe!$N$26:$AH$31)*((Ergebniseingabe!$BE$26:$BE$31)&gt;(Ergebniseingabe!$BH$26:$BH$31)))+SUMPRODUCT((E5=Ergebniseingabe!$AJ$26:$BD$31)*((Ergebniseingabe!$BH$26:$BH$31)&gt;(Ergebniseingabe!$BE$26:$BE$31))))*3+SUMPRODUCT(((E5=Ergebniseingabe!$N$26:$AH$31)+(E5=Ergebniseingabe!$AJ$26:$BD$31))*((Ergebniseingabe!$BH$26:$BH$31)=(Ergebniseingabe!$BE$26:$BE$31))*NOT(ISBLANK(Ergebniseingabe!$BE$26:$BE$31)))</f>
        <v>0</v>
      </c>
      <c r="I5" s="86">
        <f>F5-G5</f>
        <v>0</v>
      </c>
      <c r="J5" s="85">
        <f>H5*100000+I5*1000+F5</f>
        <v>0</v>
      </c>
      <c r="K5" s="85">
        <f>SUMPRODUCT((Ergebniseingabe!$N$26:$AH$31=E5)*(Ergebniseingabe!$BE$26:$BE$31&lt;&gt;""))+SUMPRODUCT((Ergebniseingabe!$AJ$26:$BD$31=E5)*(Ergebniseingabe!$BH$26:$BH$31&lt;&gt;""))</f>
        <v>0</v>
      </c>
      <c r="L5" s="85">
        <f>SUMPRODUCT((Ergebniseingabe!$N$26:$AH$31=E5)*(Ergebniseingabe!$BE$26:$BE$31&gt;Ergebniseingabe!$BH$26:$BH$31))+SUMPRODUCT((Ergebniseingabe!$AJ$26:$BD$31=E5)*(Ergebniseingabe!$BE$26:$BE$31&lt;Ergebniseingabe!$BH$26:$BH$31))</f>
        <v>0</v>
      </c>
      <c r="M5" s="85">
        <f>SUMPRODUCT((Ergebniseingabe!$N$26:$BD$31=E5)*(Ergebniseingabe!$BE$26:$BE$31=Ergebniseingabe!$BH$26:$BH$31)*(Ergebniseingabe!$BE$26:$BE$31&lt;&gt;"")*(Ergebniseingabe!$BH$26:$BH$31&lt;&gt;""))</f>
        <v>0</v>
      </c>
      <c r="N5" s="85">
        <f>SUMPRODUCT((Ergebniseingabe!$N$26:$AH$31=E5)*(Ergebniseingabe!$BE$26:$BE$31&lt;Ergebniseingabe!$BH$26:$BH$31))+SUMPRODUCT((Ergebniseingabe!$AJ$26:$BD$31=E5)*(Ergebniseingabe!$BE$26:$BE$31&gt;Ergebniseingabe!$BH$26:$BH$31))</f>
        <v>0</v>
      </c>
      <c r="Z5" s="75"/>
      <c r="AA5" s="79"/>
      <c r="AB5" s="79"/>
      <c r="AC5" s="80"/>
      <c r="AD5" s="80"/>
      <c r="AE5" s="80"/>
      <c r="AF5" s="80"/>
      <c r="AG5" s="82"/>
      <c r="AH5" s="80"/>
      <c r="AI5" s="80"/>
      <c r="AJ5" s="80"/>
      <c r="AK5" s="80"/>
      <c r="AL5" s="80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6"/>
      <c r="CA5" s="76"/>
      <c r="CB5" s="76"/>
      <c r="CC5" s="76"/>
      <c r="CD5" s="76"/>
      <c r="CE5" s="76"/>
      <c r="CF5" s="76"/>
    </row>
    <row r="6" spans="1:84" s="74" customFormat="1" ht="12.75">
      <c r="A6" s="85">
        <v>3</v>
      </c>
      <c r="B6" s="81" t="e">
        <f>RANK(C6,$C$4:$C$8,1)</f>
        <v>#N/A</v>
      </c>
      <c r="C6" s="81" t="e">
        <f>D6+ROW()/1000</f>
        <v>#N/A</v>
      </c>
      <c r="D6" s="81" t="e">
        <f>RANK(J6,$J$4:$J$8)</f>
        <v>#N/A</v>
      </c>
      <c r="E6" s="85" t="str">
        <f>VLOOKUP(A6,Ergebniseingabe!$A$19:$V$21,2,0)</f>
        <v>DSC 99 Düsseldorf </v>
      </c>
      <c r="F6" s="85">
        <f>SUMPRODUCT((E6=Ergebniseingabe!$N$26:$AH$31)*(Ergebniseingabe!$BE$26:$BE$31))+SUMPRODUCT((E6=Ergebniseingabe!$AJ$26:$BD$31)*(Ergebniseingabe!$BG$26:$BG$31))</f>
        <v>0</v>
      </c>
      <c r="G6" s="85">
        <f>SUMPRODUCT((E6=Ergebniseingabe!$N$26:$AH$31)*(Ergebniseingabe!$BH$26:$BH$31))+SUMPRODUCT((E6=Ergebniseingabe!$AJ$26:$BD$31)*(Ergebniseingabe!$BE$26:$BE$31))</f>
        <v>0</v>
      </c>
      <c r="H6" s="85">
        <f>(SUMPRODUCT((E6=Ergebniseingabe!$N$26:$AH$31)*((Ergebniseingabe!$BE$26:$BE$31)&gt;(Ergebniseingabe!$BH$26:$BH$31)))+SUMPRODUCT((E6=Ergebniseingabe!$AJ$26:$BD$31)*((Ergebniseingabe!$BH$26:$BH$31)&gt;(Ergebniseingabe!$BE$26:$BE$31))))*3+SUMPRODUCT(((E6=Ergebniseingabe!$N$26:$AH$31)+(E6=Ergebniseingabe!$AJ$26:$BD$31))*((Ergebniseingabe!$BH$26:$BH$31)=(Ergebniseingabe!$BE$26:$BE$31))*NOT(ISBLANK(Ergebniseingabe!$BE$26:$BE$31)))</f>
        <v>0</v>
      </c>
      <c r="I6" s="86">
        <f>F6-G6</f>
        <v>0</v>
      </c>
      <c r="J6" s="85">
        <f>H6*100000+I6*1000+F6</f>
        <v>0</v>
      </c>
      <c r="K6" s="85">
        <f>SUMPRODUCT((Ergebniseingabe!$N$26:$AH$31=E6)*(Ergebniseingabe!$BE$26:$BE$31&lt;&gt;""))+SUMPRODUCT((Ergebniseingabe!$AJ$26:$BD$31=E6)*(Ergebniseingabe!$BH$26:$BH$31&lt;&gt;""))</f>
        <v>0</v>
      </c>
      <c r="L6" s="85">
        <f>SUMPRODUCT((Ergebniseingabe!$N$26:$AH$31=E6)*(Ergebniseingabe!$BE$26:$BE$31&gt;Ergebniseingabe!$BH$26:$BH$31))+SUMPRODUCT((Ergebniseingabe!$AJ$26:$BD$31=E6)*(Ergebniseingabe!$BE$26:$BE$31&lt;Ergebniseingabe!$BH$26:$BH$31))</f>
        <v>0</v>
      </c>
      <c r="M6" s="85">
        <f>SUMPRODUCT((Ergebniseingabe!$N$26:$BD$31=E6)*(Ergebniseingabe!$BE$26:$BE$31=Ergebniseingabe!$BH$26:$BH$31)*(Ergebniseingabe!$BE$26:$BE$31&lt;&gt;"")*(Ergebniseingabe!$BH$26:$BH$31&lt;&gt;""))</f>
        <v>0</v>
      </c>
      <c r="N6" s="85">
        <f>SUMPRODUCT((Ergebniseingabe!$N$26:$AH$31=E6)*(Ergebniseingabe!$BE$26:$BE$31&lt;Ergebniseingabe!$BH$26:$BH$31))+SUMPRODUCT((Ergebniseingabe!$AJ$26:$BD$31=E6)*(Ergebniseingabe!$BE$26:$BE$31&gt;Ergebniseingabe!$BH$26:$BH$31))</f>
        <v>0</v>
      </c>
      <c r="Y6" s="75"/>
      <c r="AF6" s="75"/>
      <c r="AI6" s="79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6"/>
      <c r="CA6" s="76"/>
      <c r="CB6" s="76"/>
      <c r="CC6" s="76"/>
      <c r="CD6" s="76"/>
      <c r="CE6" s="76"/>
      <c r="CF6" s="76"/>
    </row>
    <row r="7" spans="1:84" s="74" customFormat="1" ht="12.75">
      <c r="A7" s="85">
        <v>4</v>
      </c>
      <c r="B7" s="81" t="e">
        <f>RANK(C7,$C$4:$C$8,1)</f>
        <v>#N/A</v>
      </c>
      <c r="C7" s="81" t="e">
        <f>D7+ROW()/1000</f>
        <v>#N/A</v>
      </c>
      <c r="D7" s="81" t="e">
        <f>RANK(J7,$J$4:$J$8)</f>
        <v>#N/A</v>
      </c>
      <c r="E7" s="85" t="e">
        <f>VLOOKUP(A7,Ergebniseingabe!$A$19:$V$21,2,0)</f>
        <v>#N/A</v>
      </c>
      <c r="F7" s="85" t="e">
        <f>SUMPRODUCT((E7=Ergebniseingabe!$N$26:$AH$31)*(Ergebniseingabe!$BE$26:$BE$31))+SUMPRODUCT((E7=Ergebniseingabe!$AJ$26:$BD$31)*(Ergebniseingabe!$BG$26:$BG$31))</f>
        <v>#N/A</v>
      </c>
      <c r="G7" s="85" t="e">
        <f>SUMPRODUCT((E7=Ergebniseingabe!$N$26:$AH$31)*(Ergebniseingabe!$BH$26:$BH$31))+SUMPRODUCT((E7=Ergebniseingabe!$AJ$26:$BD$31)*(Ergebniseingabe!$BE$26:$BE$31))</f>
        <v>#N/A</v>
      </c>
      <c r="H7" s="85" t="e">
        <f>(SUMPRODUCT((E7=Ergebniseingabe!$N$26:$AH$31)*((Ergebniseingabe!$BE$26:$BE$31)&gt;(Ergebniseingabe!$BH$26:$BH$31)))+SUMPRODUCT((E7=Ergebniseingabe!$AJ$26:$BD$31)*((Ergebniseingabe!$BH$26:$BH$31)&gt;(Ergebniseingabe!$BE$26:$BE$31))))*3+SUMPRODUCT(((E7=Ergebniseingabe!$N$26:$AH$31)+(E7=Ergebniseingabe!$AJ$26:$BD$31))*((Ergebniseingabe!$BH$26:$BH$31)=(Ergebniseingabe!$BE$26:$BE$31))*NOT(ISBLANK(Ergebniseingabe!$BE$26:$BE$31)))</f>
        <v>#N/A</v>
      </c>
      <c r="I7" s="86" t="e">
        <f>F7-G7</f>
        <v>#N/A</v>
      </c>
      <c r="J7" s="85" t="e">
        <f>H7*100000+I7*1000+F7</f>
        <v>#N/A</v>
      </c>
      <c r="K7" s="85" t="e">
        <f>SUMPRODUCT((Ergebniseingabe!$N$26:$AH$31=E7)*(Ergebniseingabe!$BE$26:$BE$31&lt;&gt;""))+SUMPRODUCT((Ergebniseingabe!$AJ$26:$BD$31=E7)*(Ergebniseingabe!$BH$26:$BH$31&lt;&gt;""))</f>
        <v>#N/A</v>
      </c>
      <c r="L7" s="85" t="e">
        <f>SUMPRODUCT((Ergebniseingabe!$N$26:$AH$31=E7)*(Ergebniseingabe!$BE$26:$BE$31&gt;Ergebniseingabe!$BH$26:$BH$31))+SUMPRODUCT((Ergebniseingabe!$AJ$26:$BD$31=E7)*(Ergebniseingabe!$BE$26:$BE$31&lt;Ergebniseingabe!$BH$26:$BH$31))</f>
        <v>#N/A</v>
      </c>
      <c r="M7" s="85" t="e">
        <f>SUMPRODUCT((Ergebniseingabe!$N$26:$BD$31=E7)*(Ergebniseingabe!$BE$26:$BE$31=Ergebniseingabe!$BH$26:$BH$31)*(Ergebniseingabe!$BE$26:$BE$31&lt;&gt;"")*(Ergebniseingabe!$BH$26:$BH$31&lt;&gt;""))</f>
        <v>#N/A</v>
      </c>
      <c r="N7" s="85" t="e">
        <f>SUMPRODUCT((Ergebniseingabe!$N$26:$AH$31=E7)*(Ergebniseingabe!$BE$26:$BE$31&lt;Ergebniseingabe!$BH$26:$BH$31))+SUMPRODUCT((Ergebniseingabe!$AJ$26:$BD$31=E7)*(Ergebniseingabe!$BE$26:$BE$31&gt;Ergebniseingabe!$BH$26:$BH$31))</f>
        <v>#N/A</v>
      </c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6"/>
      <c r="CA7" s="76"/>
      <c r="CB7" s="76"/>
      <c r="CC7" s="76"/>
      <c r="CD7" s="76"/>
      <c r="CE7" s="76"/>
      <c r="CF7" s="76"/>
    </row>
    <row r="8" spans="1:84" s="74" customFormat="1" ht="12.75">
      <c r="A8" s="85">
        <v>5</v>
      </c>
      <c r="B8" s="81" t="e">
        <f>RANK(C8,$C$4:$C$8,1)</f>
        <v>#N/A</v>
      </c>
      <c r="C8" s="81" t="e">
        <f>D8+ROW()/1000</f>
        <v>#N/A</v>
      </c>
      <c r="D8" s="81" t="e">
        <f>RANK(J8,$J$4:$J$8)</f>
        <v>#N/A</v>
      </c>
      <c r="E8" s="85" t="e">
        <f>VLOOKUP(A8,Ergebniseingabe!$A$19:$V$21,2,0)</f>
        <v>#N/A</v>
      </c>
      <c r="F8" s="85" t="e">
        <f>SUMPRODUCT((E8=Ergebniseingabe!$N$26:$AH$31)*(Ergebniseingabe!$BE$26:$BE$31))+SUMPRODUCT((E8=Ergebniseingabe!$AJ$26:$BD$31)*(Ergebniseingabe!$BG$26:$BG$31))</f>
        <v>#N/A</v>
      </c>
      <c r="G8" s="85" t="e">
        <f>SUMPRODUCT((E8=Ergebniseingabe!$N$26:$AH$31)*(Ergebniseingabe!$BH$26:$BH$31))+SUMPRODUCT((E8=Ergebniseingabe!$AJ$26:$BD$31)*(Ergebniseingabe!$BE$26:$BE$31))</f>
        <v>#N/A</v>
      </c>
      <c r="H8" s="85" t="e">
        <f>(SUMPRODUCT((E8=Ergebniseingabe!$N$26:$AH$31)*((Ergebniseingabe!$BE$26:$BE$31)&gt;(Ergebniseingabe!$BH$26:$BH$31)))+SUMPRODUCT((E8=Ergebniseingabe!$AJ$26:$BD$31)*((Ergebniseingabe!$BH$26:$BH$31)&gt;(Ergebniseingabe!$BE$26:$BE$31))))*3+SUMPRODUCT(((E8=Ergebniseingabe!$N$26:$AH$31)+(E8=Ergebniseingabe!$AJ$26:$BD$31))*((Ergebniseingabe!$BH$26:$BH$31)=(Ergebniseingabe!$BE$26:$BE$31))*NOT(ISBLANK(Ergebniseingabe!$BE$26:$BE$31)))</f>
        <v>#N/A</v>
      </c>
      <c r="I8" s="86" t="e">
        <f>F8-G8</f>
        <v>#N/A</v>
      </c>
      <c r="J8" s="85" t="e">
        <f>H8*100000+I8*1000+F8</f>
        <v>#N/A</v>
      </c>
      <c r="K8" s="85" t="e">
        <f>SUMPRODUCT((Ergebniseingabe!$N$26:$AH$31=E8)*(Ergebniseingabe!$BE$26:$BE$31&lt;&gt;""))+SUMPRODUCT((Ergebniseingabe!$AJ$26:$BD$31=E8)*(Ergebniseingabe!$BH$26:$BH$31&lt;&gt;""))</f>
        <v>#N/A</v>
      </c>
      <c r="L8" s="85" t="e">
        <f>SUMPRODUCT((Ergebniseingabe!$N$26:$AH$31=E8)*(Ergebniseingabe!$BE$26:$BE$31&gt;Ergebniseingabe!$BH$26:$BH$31))+SUMPRODUCT((Ergebniseingabe!$AJ$26:$BD$31=E8)*(Ergebniseingabe!$BE$26:$BE$31&lt;Ergebniseingabe!$BH$26:$BH$31))</f>
        <v>#N/A</v>
      </c>
      <c r="M8" s="85" t="e">
        <f>SUMPRODUCT((Ergebniseingabe!$N$26:$BD$31=E8)*(Ergebniseingabe!$BE$26:$BE$31=Ergebniseingabe!$BH$26:$BH$31)*(Ergebniseingabe!$BE$26:$BE$31&lt;&gt;"")*(Ergebniseingabe!$BH$26:$BH$31&lt;&gt;""))</f>
        <v>#N/A</v>
      </c>
      <c r="N8" s="85" t="e">
        <f>SUMPRODUCT((Ergebniseingabe!$N$26:$AH$31=E8)*(Ergebniseingabe!$BE$26:$BE$31&lt;Ergebniseingabe!$BH$26:$BH$31))+SUMPRODUCT((Ergebniseingabe!$AJ$26:$BD$31=E8)*(Ergebniseingabe!$BE$26:$BE$31&gt;Ergebniseingabe!$BH$26:$BH$31))</f>
        <v>#N/A</v>
      </c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6"/>
      <c r="CA8" s="76"/>
      <c r="CB8" s="76"/>
      <c r="CC8" s="76"/>
      <c r="CD8" s="76"/>
      <c r="CE8" s="76"/>
      <c r="CF8" s="76"/>
    </row>
    <row r="9" spans="1:84" s="74" customFormat="1" ht="12.75">
      <c r="A9" s="81">
        <f>COUNT((A4:A8))*(COUNT(A4:A8)-1)</f>
        <v>20</v>
      </c>
      <c r="B9" s="81"/>
      <c r="C9" s="81"/>
      <c r="D9" s="81">
        <f>COUNTIF($D$4:$D$8,1)</f>
        <v>0</v>
      </c>
      <c r="E9" s="81"/>
      <c r="F9" s="81"/>
      <c r="G9" s="81"/>
      <c r="H9" s="81"/>
      <c r="I9" s="81"/>
      <c r="J9" s="81"/>
      <c r="K9" s="81" t="e">
        <f>SUM(K4:K8)</f>
        <v>#N/A</v>
      </c>
      <c r="L9" s="87"/>
      <c r="M9" s="87"/>
      <c r="N9" s="8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6"/>
      <c r="CA9" s="76"/>
      <c r="CB9" s="76"/>
      <c r="CC9" s="76"/>
      <c r="CD9" s="76"/>
      <c r="CE9" s="76"/>
      <c r="CF9" s="76"/>
    </row>
    <row r="10" spans="1:84" s="74" customFormat="1" ht="12.75">
      <c r="A10" s="85"/>
      <c r="B10" s="85"/>
      <c r="C10" s="85"/>
      <c r="D10" s="81">
        <f>COUNTIF($D$4:$D$8,2)</f>
        <v>0</v>
      </c>
      <c r="E10" s="85"/>
      <c r="F10" s="85"/>
      <c r="G10" s="85"/>
      <c r="H10" s="85"/>
      <c r="I10" s="85"/>
      <c r="J10" s="85"/>
      <c r="K10" s="85"/>
      <c r="L10" s="87"/>
      <c r="M10" s="87"/>
      <c r="N10" s="8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6"/>
      <c r="CA10" s="76"/>
      <c r="CB10" s="76"/>
      <c r="CC10" s="76"/>
      <c r="CD10" s="76"/>
      <c r="CE10" s="76"/>
      <c r="CF10" s="76"/>
    </row>
    <row r="11" spans="1:84" s="74" customFormat="1" ht="12.7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7"/>
      <c r="M11" s="87"/>
      <c r="N11" s="8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6"/>
      <c r="CA11" s="76"/>
      <c r="CB11" s="76"/>
      <c r="CC11" s="76"/>
      <c r="CD11" s="76"/>
      <c r="CE11" s="76"/>
      <c r="CF11" s="76"/>
    </row>
    <row r="12" spans="1:84" s="74" customFormat="1" ht="12.75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7"/>
      <c r="M12" s="87"/>
      <c r="N12" s="8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6"/>
      <c r="CA12" s="76"/>
      <c r="CB12" s="76"/>
      <c r="CC12" s="76"/>
      <c r="CD12" s="76"/>
      <c r="CE12" s="76"/>
      <c r="CF12" s="76"/>
    </row>
    <row r="13" spans="1:84" s="74" customFormat="1" ht="12.75">
      <c r="A13" s="85">
        <v>1</v>
      </c>
      <c r="B13" s="81" t="e">
        <f>RANK(C13,$C$13:$C$17,1)</f>
        <v>#N/A</v>
      </c>
      <c r="C13" s="81" t="e">
        <f>D13+ROW()/1000</f>
        <v>#N/A</v>
      </c>
      <c r="D13" s="81" t="e">
        <f>RANK(J13,$J$13:$J$17)</f>
        <v>#N/A</v>
      </c>
      <c r="E13" s="85" t="str">
        <f>VLOOKUP(A13,Ergebniseingabe!$Z$19:$AU$21,2,0)</f>
        <v>SV Rosellen 1</v>
      </c>
      <c r="F13" s="85">
        <f>SUMPRODUCT((E13=Ergebniseingabe!$N$26:$AH$31)*(Ergebniseingabe!$BE$26:$BE$31))+SUMPRODUCT((E13=Ergebniseingabe!$AJ$26:$BD$31)*(Ergebniseingabe!$BG$26:$BG$31))</f>
        <v>0</v>
      </c>
      <c r="G13" s="85">
        <f>SUMPRODUCT((E13=Ergebniseingabe!$N$26:$AH$31)*(Ergebniseingabe!$BH$26:$BH$31))+SUMPRODUCT((E13=Ergebniseingabe!$AJ$26:$BD$31)*(Ergebniseingabe!$BE$26:$BE$31))</f>
        <v>0</v>
      </c>
      <c r="H13" s="85">
        <f>(SUMPRODUCT((E13=Ergebniseingabe!$N$26:$AH$31)*((Ergebniseingabe!$BE$26:$BE$31)&gt;(Ergebniseingabe!$BH$26:$BH$31)))+SUMPRODUCT((E13=Ergebniseingabe!$AJ$26:$BD$31)*((Ergebniseingabe!$BH$26:$BH$31)&gt;(Ergebniseingabe!$BE$26:$BE$31))))*3+SUMPRODUCT(((E13=Ergebniseingabe!$N$26:$AH$31)+(E13=Ergebniseingabe!$AJ$26:$BD$31))*((Ergebniseingabe!$BH$26:$BH$31)=(Ergebniseingabe!$BE$26:$BE$31))*NOT(ISBLANK(Ergebniseingabe!$BE$26:$BE$31)))</f>
        <v>0</v>
      </c>
      <c r="I13" s="86">
        <f>F13-G13</f>
        <v>0</v>
      </c>
      <c r="J13" s="85">
        <f>H13*100000+I13*1000+F13</f>
        <v>0</v>
      </c>
      <c r="K13" s="85">
        <f>SUMPRODUCT((Ergebniseingabe!$N$26:$AH$31=E13)*(Ergebniseingabe!$BE$26:$BE$31&lt;&gt;""))+SUMPRODUCT((Ergebniseingabe!$AJ$26:$BD$31=E13)*(Ergebniseingabe!$BH$26:$BH$31&lt;&gt;""))</f>
        <v>0</v>
      </c>
      <c r="L13" s="85">
        <f>SUMPRODUCT((Ergebniseingabe!$N$26:$AH$31=E13)*(Ergebniseingabe!$BE$26:$BE$31&gt;Ergebniseingabe!$BH$26:$BH$31))+SUMPRODUCT((Ergebniseingabe!$AJ$26:$BD$31=E13)*(Ergebniseingabe!$BE$26:$BE$31&lt;Ergebniseingabe!$BH$26:$BH$31))</f>
        <v>0</v>
      </c>
      <c r="M13" s="85">
        <f>SUMPRODUCT((Ergebniseingabe!$N$26:$BD$31=E13)*(Ergebniseingabe!$BE$26:$BE$31=Ergebniseingabe!$BH$26:$BH$31)*(Ergebniseingabe!$BE$26:$BE$31&lt;&gt;"")*(Ergebniseingabe!$BH$26:$BH$31&lt;&gt;""))</f>
        <v>0</v>
      </c>
      <c r="N13" s="85">
        <f>SUMPRODUCT((Ergebniseingabe!$N$26:$AH$31=E13)*(Ergebniseingabe!$BE$26:$BE$31&lt;Ergebniseingabe!$BH$26:$BH$31))+SUMPRODUCT((Ergebniseingabe!$AJ$26:$BD$31=E13)*(Ergebniseingabe!$BE$26:$BE$31&gt;Ergebniseingabe!$BH$26:$BH$31))</f>
        <v>0</v>
      </c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6"/>
      <c r="CA13" s="76"/>
      <c r="CB13" s="76"/>
      <c r="CC13" s="76"/>
      <c r="CD13" s="76"/>
      <c r="CE13" s="76"/>
      <c r="CF13" s="76"/>
    </row>
    <row r="14" spans="1:84" s="74" customFormat="1" ht="12.75">
      <c r="A14" s="85">
        <v>2</v>
      </c>
      <c r="B14" s="81" t="e">
        <f>RANK(C14,$C$13:$C$17,1)</f>
        <v>#N/A</v>
      </c>
      <c r="C14" s="81" t="e">
        <f>D14+ROW()/1000</f>
        <v>#N/A</v>
      </c>
      <c r="D14" s="81" t="e">
        <f>RANK(J14,$J$13:$J$17)</f>
        <v>#N/A</v>
      </c>
      <c r="E14" s="85" t="str">
        <f>VLOOKUP(A14,Ergebniseingabe!$Z$19:$AU$21,2,0)</f>
        <v>SF Neersbroich</v>
      </c>
      <c r="F14" s="85">
        <f>SUMPRODUCT((E14=Ergebniseingabe!$N$26:$AH$31)*(Ergebniseingabe!$BE$26:$BE$31))+SUMPRODUCT((E14=Ergebniseingabe!$AJ$26:$BD$31)*(Ergebniseingabe!$BG$26:$BG$31))</f>
        <v>0</v>
      </c>
      <c r="G14" s="85">
        <f>SUMPRODUCT((E14=Ergebniseingabe!$N$26:$AH$31)*(Ergebniseingabe!$BH$26:$BH$31))+SUMPRODUCT((E14=Ergebniseingabe!$AJ$26:$BD$31)*(Ergebniseingabe!$BE$26:$BE$31))</f>
        <v>0</v>
      </c>
      <c r="H14" s="85">
        <f>(SUMPRODUCT((E14=Ergebniseingabe!$N$26:$AH$31)*((Ergebniseingabe!$BE$26:$BE$31)&gt;(Ergebniseingabe!$BH$26:$BH$31)))+SUMPRODUCT((E14=Ergebniseingabe!$AJ$26:$BD$31)*((Ergebniseingabe!$BH$26:$BH$31)&gt;(Ergebniseingabe!$BE$26:$BE$31))))*3+SUMPRODUCT(((E14=Ergebniseingabe!$N$26:$AH$31)+(E14=Ergebniseingabe!$AJ$26:$BD$31))*((Ergebniseingabe!$BH$26:$BH$31)=(Ergebniseingabe!$BE$26:$BE$31))*NOT(ISBLANK(Ergebniseingabe!$BE$26:$BE$31)))</f>
        <v>0</v>
      </c>
      <c r="I14" s="86">
        <f>F14-G14</f>
        <v>0</v>
      </c>
      <c r="J14" s="85">
        <f>H14*100000+I14*1000+F14</f>
        <v>0</v>
      </c>
      <c r="K14" s="85">
        <f>SUMPRODUCT((Ergebniseingabe!$N$26:$AH$31=E14)*(Ergebniseingabe!$BE$26:$BE$31&lt;&gt;""))+SUMPRODUCT((Ergebniseingabe!$AJ$26:$BD$31=E14)*(Ergebniseingabe!$BH$26:$BH$31&lt;&gt;""))</f>
        <v>0</v>
      </c>
      <c r="L14" s="85">
        <f>SUMPRODUCT((Ergebniseingabe!$N$26:$AH$31=E14)*(Ergebniseingabe!$BE$26:$BE$31&gt;Ergebniseingabe!$BH$26:$BH$31))+SUMPRODUCT((Ergebniseingabe!$AJ$26:$BD$31=E14)*(Ergebniseingabe!$BE$26:$BE$31&lt;Ergebniseingabe!$BH$26:$BH$31))</f>
        <v>0</v>
      </c>
      <c r="M14" s="85">
        <f>SUMPRODUCT((Ergebniseingabe!$N$26:$BD$31=E14)*(Ergebniseingabe!$BE$26:$BE$31=Ergebniseingabe!$BH$26:$BH$31)*(Ergebniseingabe!$BE$26:$BE$31&lt;&gt;"")*(Ergebniseingabe!$BH$26:$BH$31&lt;&gt;""))</f>
        <v>0</v>
      </c>
      <c r="N14" s="85">
        <f>SUMPRODUCT((Ergebniseingabe!$N$26:$AH$31=E14)*(Ergebniseingabe!$BE$26:$BE$31&lt;Ergebniseingabe!$BH$26:$BH$31))+SUMPRODUCT((Ergebniseingabe!$AJ$26:$BD$31=E14)*(Ergebniseingabe!$BE$26:$BE$31&gt;Ergebniseingabe!$BH$26:$BH$31))</f>
        <v>0</v>
      </c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6"/>
      <c r="CA14" s="76"/>
      <c r="CB14" s="76"/>
      <c r="CC14" s="76"/>
      <c r="CD14" s="76"/>
      <c r="CE14" s="76"/>
      <c r="CF14" s="76"/>
    </row>
    <row r="15" spans="1:84" s="74" customFormat="1" ht="12.75">
      <c r="A15" s="85">
        <v>3</v>
      </c>
      <c r="B15" s="81" t="e">
        <f>RANK(C15,$C$13:$C$17,1)</f>
        <v>#N/A</v>
      </c>
      <c r="C15" s="81" t="e">
        <f>D15+ROW()/1000</f>
        <v>#N/A</v>
      </c>
      <c r="D15" s="81" t="e">
        <f>RANK(J15,$J$13:$J$17)</f>
        <v>#N/A</v>
      </c>
      <c r="E15" s="85" t="str">
        <f>VLOOKUP(A15,Ergebniseingabe!$Z$19:$AU$21,2,0)</f>
        <v>DJK Hoisten</v>
      </c>
      <c r="F15" s="85">
        <f>SUMPRODUCT((E15=Ergebniseingabe!$N$26:$AH$31)*(Ergebniseingabe!$BE$26:$BE$31))+SUMPRODUCT((E15=Ergebniseingabe!$AJ$26:$BD$31)*(Ergebniseingabe!$BG$26:$BG$31))</f>
        <v>0</v>
      </c>
      <c r="G15" s="85">
        <f>SUMPRODUCT((E15=Ergebniseingabe!$N$26:$AH$31)*(Ergebniseingabe!$BH$26:$BH$31))+SUMPRODUCT((E15=Ergebniseingabe!$AJ$26:$BD$31)*(Ergebniseingabe!$BE$26:$BE$31))</f>
        <v>0</v>
      </c>
      <c r="H15" s="85">
        <f>(SUMPRODUCT((E15=Ergebniseingabe!$N$26:$AH$31)*((Ergebniseingabe!$BE$26:$BE$31)&gt;(Ergebniseingabe!$BH$26:$BH$31)))+SUMPRODUCT((E15=Ergebniseingabe!$AJ$26:$BD$31)*((Ergebniseingabe!$BH$26:$BH$31)&gt;(Ergebniseingabe!$BE$26:$BE$31))))*3+SUMPRODUCT(((E15=Ergebniseingabe!$N$26:$AH$31)+(E15=Ergebniseingabe!$AJ$26:$BD$31))*((Ergebniseingabe!$BH$26:$BH$31)=(Ergebniseingabe!$BE$26:$BE$31))*NOT(ISBLANK(Ergebniseingabe!$BE$26:$BE$31)))</f>
        <v>0</v>
      </c>
      <c r="I15" s="86">
        <f>F15-G15</f>
        <v>0</v>
      </c>
      <c r="J15" s="85">
        <f>H15*100000+I15*1000+F15</f>
        <v>0</v>
      </c>
      <c r="K15" s="85">
        <f>SUMPRODUCT((Ergebniseingabe!$N$26:$AH$31=E15)*(Ergebniseingabe!$BE$26:$BE$31&lt;&gt;""))+SUMPRODUCT((Ergebniseingabe!$AJ$26:$BD$31=E15)*(Ergebniseingabe!$BH$26:$BH$31&lt;&gt;""))</f>
        <v>0</v>
      </c>
      <c r="L15" s="85">
        <f>SUMPRODUCT((Ergebniseingabe!$N$26:$AH$31=E15)*(Ergebniseingabe!$BE$26:$BE$31&gt;Ergebniseingabe!$BH$26:$BH$31))+SUMPRODUCT((Ergebniseingabe!$AJ$26:$BD$31=E15)*(Ergebniseingabe!$BE$26:$BE$31&lt;Ergebniseingabe!$BH$26:$BH$31))</f>
        <v>0</v>
      </c>
      <c r="M15" s="85">
        <f>SUMPRODUCT((Ergebniseingabe!$N$26:$BD$31=E15)*(Ergebniseingabe!$BE$26:$BE$31=Ergebniseingabe!$BH$26:$BH$31)*(Ergebniseingabe!$BE$26:$BE$31&lt;&gt;"")*(Ergebniseingabe!$BH$26:$BH$31&lt;&gt;""))</f>
        <v>0</v>
      </c>
      <c r="N15" s="85">
        <f>SUMPRODUCT((Ergebniseingabe!$N$26:$AH$31=E15)*(Ergebniseingabe!$BE$26:$BE$31&lt;Ergebniseingabe!$BH$26:$BH$31))+SUMPRODUCT((Ergebniseingabe!$AJ$26:$BD$31=E15)*(Ergebniseingabe!$BE$26:$BE$31&gt;Ergebniseingabe!$BH$26:$BH$31))</f>
        <v>0</v>
      </c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6"/>
      <c r="CA15" s="76"/>
      <c r="CB15" s="76"/>
      <c r="CC15" s="76"/>
      <c r="CD15" s="76"/>
      <c r="CE15" s="76"/>
      <c r="CF15" s="76"/>
    </row>
    <row r="16" spans="1:84" s="74" customFormat="1" ht="12.75">
      <c r="A16" s="85">
        <v>4</v>
      </c>
      <c r="B16" s="81" t="e">
        <f>RANK(C16,$C$13:$C$17,1)</f>
        <v>#N/A</v>
      </c>
      <c r="C16" s="81" t="e">
        <f>D16+ROW()/1000</f>
        <v>#N/A</v>
      </c>
      <c r="D16" s="81" t="e">
        <f>RANK(J16,$J$13:$J$17)</f>
        <v>#N/A</v>
      </c>
      <c r="E16" s="85" t="e">
        <f>VLOOKUP(A16,Ergebniseingabe!$Z$19:$AU$21,2,0)</f>
        <v>#N/A</v>
      </c>
      <c r="F16" s="85" t="e">
        <f>SUMPRODUCT((E16=Ergebniseingabe!$N$26:$AH$31)*(Ergebniseingabe!$BE$26:$BE$31))+SUMPRODUCT((E16=Ergebniseingabe!$AJ$26:$BD$31)*(Ergebniseingabe!$BG$26:$BG$31))</f>
        <v>#N/A</v>
      </c>
      <c r="G16" s="85" t="e">
        <f>SUMPRODUCT((E16=Ergebniseingabe!$N$26:$AH$31)*(Ergebniseingabe!$BH$26:$BH$31))+SUMPRODUCT((E16=Ergebniseingabe!$AJ$26:$BD$31)*(Ergebniseingabe!$BE$26:$BE$31))</f>
        <v>#N/A</v>
      </c>
      <c r="H16" s="85" t="e">
        <f>(SUMPRODUCT((E16=Ergebniseingabe!$N$26:$AH$31)*((Ergebniseingabe!$BE$26:$BE$31)&gt;(Ergebniseingabe!$BH$26:$BH$31)))+SUMPRODUCT((E16=Ergebniseingabe!$AJ$26:$BD$31)*((Ergebniseingabe!$BH$26:$BH$31)&gt;(Ergebniseingabe!$BE$26:$BE$31))))*3+SUMPRODUCT(((E16=Ergebniseingabe!$N$26:$AH$31)+(E16=Ergebniseingabe!$AJ$26:$BD$31))*((Ergebniseingabe!$BH$26:$BH$31)=(Ergebniseingabe!$BE$26:$BE$31))*NOT(ISBLANK(Ergebniseingabe!$BE$26:$BE$31)))</f>
        <v>#N/A</v>
      </c>
      <c r="I16" s="86" t="e">
        <f>F16-G16</f>
        <v>#N/A</v>
      </c>
      <c r="J16" s="85" t="e">
        <f>H16*100000+I16*1000+F16</f>
        <v>#N/A</v>
      </c>
      <c r="K16" s="85" t="e">
        <f>SUMPRODUCT((Ergebniseingabe!$N$26:$AH$31=E16)*(Ergebniseingabe!$BE$26:$BE$31&lt;&gt;""))+SUMPRODUCT((Ergebniseingabe!$AJ$26:$BD$31=E16)*(Ergebniseingabe!$BH$26:$BH$31&lt;&gt;""))</f>
        <v>#N/A</v>
      </c>
      <c r="L16" s="85" t="e">
        <f>SUMPRODUCT((Ergebniseingabe!$N$26:$AH$31=E16)*(Ergebniseingabe!$BE$26:$BE$31&gt;Ergebniseingabe!$BH$26:$BH$31))+SUMPRODUCT((Ergebniseingabe!$AJ$26:$BD$31=E16)*(Ergebniseingabe!$BE$26:$BE$31&lt;Ergebniseingabe!$BH$26:$BH$31))</f>
        <v>#N/A</v>
      </c>
      <c r="M16" s="85" t="e">
        <f>SUMPRODUCT((Ergebniseingabe!$N$26:$BD$31=E16)*(Ergebniseingabe!$BE$26:$BE$31=Ergebniseingabe!$BH$26:$BH$31)*(Ergebniseingabe!$BE$26:$BE$31&lt;&gt;"")*(Ergebniseingabe!$BH$26:$BH$31&lt;&gt;""))</f>
        <v>#N/A</v>
      </c>
      <c r="N16" s="85" t="e">
        <f>SUMPRODUCT((Ergebniseingabe!$N$26:$AH$31=E16)*(Ergebniseingabe!$BE$26:$BE$31&lt;Ergebniseingabe!$BH$26:$BH$31))+SUMPRODUCT((Ergebniseingabe!$AJ$26:$BD$31=E16)*(Ergebniseingabe!$BE$26:$BE$31&gt;Ergebniseingabe!$BH$26:$BH$31))</f>
        <v>#N/A</v>
      </c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6"/>
      <c r="CA16" s="76"/>
      <c r="CB16" s="76"/>
      <c r="CC16" s="76"/>
      <c r="CD16" s="76"/>
      <c r="CE16" s="76"/>
      <c r="CF16" s="76"/>
    </row>
    <row r="17" spans="1:84" s="74" customFormat="1" ht="12.75">
      <c r="A17" s="85">
        <v>5</v>
      </c>
      <c r="B17" s="81" t="e">
        <f>RANK(C17,$C$13:$C$17,1)</f>
        <v>#N/A</v>
      </c>
      <c r="C17" s="81" t="e">
        <f>D17+ROW()/1000</f>
        <v>#N/A</v>
      </c>
      <c r="D17" s="81" t="e">
        <f>RANK(J17,$J$13:$J$17)</f>
        <v>#N/A</v>
      </c>
      <c r="E17" s="85" t="e">
        <f>VLOOKUP(A17,Ergebniseingabe!$Z$19:$AU$21,2,0)</f>
        <v>#N/A</v>
      </c>
      <c r="F17" s="85" t="e">
        <f>SUMPRODUCT((E17=Ergebniseingabe!$N$26:$AH$31)*(Ergebniseingabe!$BE$26:$BE$31))+SUMPRODUCT((E17=Ergebniseingabe!$AJ$26:$BD$31)*(Ergebniseingabe!$BG$26:$BG$31))</f>
        <v>#N/A</v>
      </c>
      <c r="G17" s="85" t="e">
        <f>SUMPRODUCT((E17=Ergebniseingabe!$N$26:$AH$31)*(Ergebniseingabe!$BH$26:$BH$31))+SUMPRODUCT((E17=Ergebniseingabe!$AJ$26:$BD$31)*(Ergebniseingabe!$BE$26:$BE$31))</f>
        <v>#N/A</v>
      </c>
      <c r="H17" s="85" t="e">
        <f>(SUMPRODUCT((E17=Ergebniseingabe!$N$26:$AH$31)*((Ergebniseingabe!$BE$26:$BE$31)&gt;(Ergebniseingabe!$BH$26:$BH$31)))+SUMPRODUCT((E17=Ergebniseingabe!$AJ$26:$BD$31)*((Ergebniseingabe!$BH$26:$BH$31)&gt;(Ergebniseingabe!$BE$26:$BE$31))))*3+SUMPRODUCT(((E17=Ergebniseingabe!$N$26:$AH$31)+(E17=Ergebniseingabe!$AJ$26:$BD$31))*((Ergebniseingabe!$BH$26:$BH$31)=(Ergebniseingabe!$BE$26:$BE$31))*NOT(ISBLANK(Ergebniseingabe!$BE$26:$BE$31)))</f>
        <v>#N/A</v>
      </c>
      <c r="I17" s="86" t="e">
        <f>F17-G17</f>
        <v>#N/A</v>
      </c>
      <c r="J17" s="85" t="e">
        <f>H17*100000+I17*1000+F17</f>
        <v>#N/A</v>
      </c>
      <c r="K17" s="85" t="e">
        <f>SUMPRODUCT((Ergebniseingabe!$N$26:$AH$31=E17)*(Ergebniseingabe!$BE$26:$BE$31&lt;&gt;""))+SUMPRODUCT((Ergebniseingabe!$AJ$26:$BD$31=E17)*(Ergebniseingabe!$BH$26:$BH$31&lt;&gt;""))</f>
        <v>#N/A</v>
      </c>
      <c r="L17" s="85" t="e">
        <f>SUMPRODUCT((Ergebniseingabe!$N$26:$AH$31=E17)*(Ergebniseingabe!$BE$26:$BE$31&gt;Ergebniseingabe!$BH$26:$BH$31))+SUMPRODUCT((Ergebniseingabe!$AJ$26:$BD$31=E17)*(Ergebniseingabe!$BE$26:$BE$31&lt;Ergebniseingabe!$BH$26:$BH$31))</f>
        <v>#N/A</v>
      </c>
      <c r="M17" s="85" t="e">
        <f>SUMPRODUCT((Ergebniseingabe!$N$26:$BD$31=E17)*(Ergebniseingabe!$BE$26:$BE$31=Ergebniseingabe!$BH$26:$BH$31)*(Ergebniseingabe!$BE$26:$BE$31&lt;&gt;"")*(Ergebniseingabe!$BH$26:$BH$31&lt;&gt;""))</f>
        <v>#N/A</v>
      </c>
      <c r="N17" s="85" t="e">
        <f>SUMPRODUCT((Ergebniseingabe!$N$26:$AH$31=E17)*(Ergebniseingabe!$BE$26:$BE$31&lt;Ergebniseingabe!$BH$26:$BH$31))+SUMPRODUCT((Ergebniseingabe!$AJ$26:$BD$31=E17)*(Ergebniseingabe!$BE$26:$BE$31&gt;Ergebniseingabe!$BH$26:$BH$31))</f>
        <v>#N/A</v>
      </c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6"/>
      <c r="CA17" s="76"/>
      <c r="CB17" s="76"/>
      <c r="CC17" s="76"/>
      <c r="CD17" s="76"/>
      <c r="CE17" s="76"/>
      <c r="CF17" s="76"/>
    </row>
    <row r="18" spans="1:84" s="74" customFormat="1" ht="12.75">
      <c r="A18" s="85">
        <f>COUNT((A13:A17))*(COUNT(A13:A17)-1)</f>
        <v>20</v>
      </c>
      <c r="B18" s="85"/>
      <c r="C18" s="85"/>
      <c r="D18" s="81">
        <f>COUNTIF($D$13:$D$17,1)</f>
        <v>0</v>
      </c>
      <c r="E18" s="85"/>
      <c r="F18" s="85"/>
      <c r="G18" s="85"/>
      <c r="H18" s="85"/>
      <c r="I18" s="85"/>
      <c r="J18" s="85"/>
      <c r="K18" s="81" t="e">
        <f>SUM(K13:K17)</f>
        <v>#N/A</v>
      </c>
      <c r="L18" s="81"/>
      <c r="M18" s="81"/>
      <c r="N18" s="8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6"/>
      <c r="CA18" s="76"/>
      <c r="CB18" s="76"/>
      <c r="CC18" s="76"/>
      <c r="CD18" s="76"/>
      <c r="CE18" s="76"/>
      <c r="CF18" s="76"/>
    </row>
    <row r="19" spans="1:84" s="74" customFormat="1" ht="12.75">
      <c r="A19" s="81"/>
      <c r="B19" s="81"/>
      <c r="C19" s="81"/>
      <c r="D19" s="81">
        <f>COUNTIF($D$13:$D$17,2)</f>
        <v>0</v>
      </c>
      <c r="E19" s="81"/>
      <c r="F19" s="81"/>
      <c r="G19" s="81"/>
      <c r="H19" s="81"/>
      <c r="I19" s="81"/>
      <c r="J19" s="81"/>
      <c r="K19" s="81"/>
      <c r="L19" s="81"/>
      <c r="M19" s="81"/>
      <c r="N19" s="8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6"/>
      <c r="CA19" s="76"/>
      <c r="CB19" s="76"/>
      <c r="CC19" s="76"/>
      <c r="CD19" s="76"/>
      <c r="CE19" s="76"/>
      <c r="CF19" s="76"/>
    </row>
    <row r="20" spans="61:84" s="74" customFormat="1" ht="12.75"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6"/>
      <c r="CA20" s="76"/>
      <c r="CB20" s="76"/>
      <c r="CC20" s="76"/>
      <c r="CD20" s="76"/>
      <c r="CE20" s="76"/>
      <c r="CF20" s="76"/>
    </row>
    <row r="21" spans="3:84" s="74" customFormat="1" ht="12.75">
      <c r="C21" s="74" t="str">
        <f aca="true" t="shared" si="0" ref="C21:C60">D21&amp;E21</f>
        <v>SV Rosellen 2SG Neukirchen/Hülchrath</v>
      </c>
      <c r="D21" s="74" t="str">
        <f>E4</f>
        <v>SV Rosellen 2</v>
      </c>
      <c r="E21" s="74" t="str">
        <f>E5</f>
        <v>SG Neukirchen/Hülchrath</v>
      </c>
      <c r="F21" s="74">
        <f>IF(SUMPRODUCT((Ergebniseingabe!$N$26:$N$31=D21)*(Ergebniseingabe!$AJ$26:$AJ$31=E21)*(ISNUMBER(Ergebniseingabe!$BH$26:$BH$31)))=1,SUMPRODUCT((Ergebniseingabe!$N$26:$N$31=D21)*(Ergebniseingabe!$AJ$26:$AJ$31=E21)*(Ergebniseingabe!$BE$26:$BE$31))&amp;":"&amp;SUMPRODUCT((Ergebniseingabe!$N$26:$N$31=D21)*(Ergebniseingabe!$AJ$26:$AJ$31=E21)*(Ergebniseingabe!$BH$26:$BH$31)),"")</f>
      </c>
      <c r="G21" s="74">
        <f>IF(SUMPRODUCT((Ergebniseingabe!$AJ$26:$AJ$31=D21)*(Ergebniseingabe!$N$26:$N$31=E21)*(ISNUMBER(Ergebniseingabe!$BH$26:$BH$31)))=1,SUMPRODUCT((Ergebniseingabe!$AJ$26:$AJ$31=D21)*(Ergebniseingabe!$N$26:$N$31=E21)*(Ergebniseingabe!$BH$26:$BH$31))&amp;":"&amp;SUMPRODUCT((Ergebniseingabe!$AJ$26:$AJ$31=D21)*(Ergebniseingabe!$N$26:$N$31=E21)*(Ergebniseingabe!$BE$26:$BE$31)),"")</f>
      </c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6"/>
      <c r="CA21" s="76"/>
      <c r="CB21" s="76"/>
      <c r="CC21" s="76"/>
      <c r="CD21" s="76"/>
      <c r="CE21" s="76"/>
      <c r="CF21" s="76"/>
    </row>
    <row r="22" spans="3:84" s="74" customFormat="1" ht="12.75">
      <c r="C22" s="74" t="str">
        <f t="shared" si="0"/>
        <v>SV Rosellen 2DSC 99 Düsseldorf </v>
      </c>
      <c r="D22" s="74" t="str">
        <f>E4</f>
        <v>SV Rosellen 2</v>
      </c>
      <c r="E22" s="74" t="str">
        <f>E6</f>
        <v>DSC 99 Düsseldorf </v>
      </c>
      <c r="F22" s="74">
        <f>IF(SUMPRODUCT((Ergebniseingabe!$N$26:$N$31=D22)*(Ergebniseingabe!$AJ$26:$AJ$31=E22)*(ISNUMBER(Ergebniseingabe!$BH$26:$BH$31)))=1,SUMPRODUCT((Ergebniseingabe!$N$26:$N$31=D22)*(Ergebniseingabe!$AJ$26:$AJ$31=E22)*(Ergebniseingabe!$BE$26:$BE$31))&amp;":"&amp;SUMPRODUCT((Ergebniseingabe!$N$26:$N$31=D22)*(Ergebniseingabe!$AJ$26:$AJ$31=E22)*(Ergebniseingabe!$BH$26:$BH$31)),"")</f>
      </c>
      <c r="G22" s="74">
        <f>IF(SUMPRODUCT((Ergebniseingabe!$AJ$26:$AJ$31=D22)*(Ergebniseingabe!$N$26:$N$31=E22)*(ISNUMBER(Ergebniseingabe!$BH$26:$BH$31)))=1,SUMPRODUCT((Ergebniseingabe!$AJ$26:$AJ$31=D22)*(Ergebniseingabe!$N$26:$N$31=E22)*(Ergebniseingabe!$BH$26:$BH$31))&amp;":"&amp;SUMPRODUCT((Ergebniseingabe!$AJ$26:$AJ$31=D22)*(Ergebniseingabe!$N$26:$N$31=E22)*(Ergebniseingabe!$BE$26:$BE$31)),"")</f>
      </c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6"/>
      <c r="CA22" s="76"/>
      <c r="CB22" s="76"/>
      <c r="CC22" s="76"/>
      <c r="CD22" s="76"/>
      <c r="CE22" s="76"/>
      <c r="CF22" s="76"/>
    </row>
    <row r="23" spans="3:84" s="74" customFormat="1" ht="12.75">
      <c r="C23" s="74" t="e">
        <f t="shared" si="0"/>
        <v>#N/A</v>
      </c>
      <c r="D23" s="74" t="str">
        <f>E4</f>
        <v>SV Rosellen 2</v>
      </c>
      <c r="E23" s="74" t="e">
        <f>E7</f>
        <v>#N/A</v>
      </c>
      <c r="F23" s="74" t="e">
        <f>IF(SUMPRODUCT((Ergebniseingabe!$N$26:$N$31=D23)*(Ergebniseingabe!$AJ$26:$AJ$31=E23)*(ISNUMBER(Ergebniseingabe!$BH$26:$BH$31)))=1,SUMPRODUCT((Ergebniseingabe!$N$26:$N$31=D23)*(Ergebniseingabe!$AJ$26:$AJ$31=E23)*(Ergebniseingabe!$BE$26:$BE$31))&amp;":"&amp;SUMPRODUCT((Ergebniseingabe!$N$26:$N$31=D23)*(Ergebniseingabe!$AJ$26:$AJ$31=E23)*(Ergebniseingabe!$BH$26:$BH$31)),"")</f>
        <v>#N/A</v>
      </c>
      <c r="G23" s="74" t="e">
        <f>IF(SUMPRODUCT((Ergebniseingabe!$AJ$26:$AJ$31=D23)*(Ergebniseingabe!$N$26:$N$31=E23)*(ISNUMBER(Ergebniseingabe!$BH$26:$BH$31)))=1,SUMPRODUCT((Ergebniseingabe!$AJ$26:$AJ$31=D23)*(Ergebniseingabe!$N$26:$N$31=E23)*(Ergebniseingabe!$BH$26:$BH$31))&amp;":"&amp;SUMPRODUCT((Ergebniseingabe!$AJ$26:$AJ$31=D23)*(Ergebniseingabe!$N$26:$N$31=E23)*(Ergebniseingabe!$BE$26:$BE$31)),"")</f>
        <v>#N/A</v>
      </c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6"/>
      <c r="CA23" s="76"/>
      <c r="CB23" s="76"/>
      <c r="CC23" s="76"/>
      <c r="CD23" s="76"/>
      <c r="CE23" s="76"/>
      <c r="CF23" s="76"/>
    </row>
    <row r="24" spans="3:84" s="74" customFormat="1" ht="12.75">
      <c r="C24" s="74" t="e">
        <f t="shared" si="0"/>
        <v>#N/A</v>
      </c>
      <c r="D24" s="74" t="str">
        <f>E4</f>
        <v>SV Rosellen 2</v>
      </c>
      <c r="E24" s="74" t="e">
        <f>E8</f>
        <v>#N/A</v>
      </c>
      <c r="F24" s="74" t="e">
        <f>IF(SUMPRODUCT((Ergebniseingabe!$N$26:$N$31=D24)*(Ergebniseingabe!$AJ$26:$AJ$31=E24)*(ISNUMBER(Ergebniseingabe!$BH$26:$BH$31)))=1,SUMPRODUCT((Ergebniseingabe!$N$26:$N$31=D24)*(Ergebniseingabe!$AJ$26:$AJ$31=E24)*(Ergebniseingabe!$BE$26:$BE$31))&amp;":"&amp;SUMPRODUCT((Ergebniseingabe!$N$26:$N$31=D24)*(Ergebniseingabe!$AJ$26:$AJ$31=E24)*(Ergebniseingabe!$BH$26:$BH$31)),"")</f>
        <v>#N/A</v>
      </c>
      <c r="G24" s="74" t="e">
        <f>IF(SUMPRODUCT((Ergebniseingabe!$AJ$26:$AJ$31=D24)*(Ergebniseingabe!$N$26:$N$31=E24)*(ISNUMBER(Ergebniseingabe!$BH$26:$BH$31)))=1,SUMPRODUCT((Ergebniseingabe!$AJ$26:$AJ$31=D24)*(Ergebniseingabe!$N$26:$N$31=E24)*(Ergebniseingabe!$BH$26:$BH$31))&amp;":"&amp;SUMPRODUCT((Ergebniseingabe!$AJ$26:$AJ$31=D24)*(Ergebniseingabe!$N$26:$N$31=E24)*(Ergebniseingabe!$BE$26:$BE$31)),"")</f>
        <v>#N/A</v>
      </c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6"/>
      <c r="CA24" s="76"/>
      <c r="CB24" s="76"/>
      <c r="CC24" s="76"/>
      <c r="CD24" s="76"/>
      <c r="CE24" s="76"/>
      <c r="CF24" s="76"/>
    </row>
    <row r="25" spans="3:83" s="74" customFormat="1" ht="12.75">
      <c r="C25" s="74" t="str">
        <f t="shared" si="0"/>
        <v>SG Neukirchen/HülchrathDSC 99 Düsseldorf </v>
      </c>
      <c r="D25" s="74" t="str">
        <f>E5</f>
        <v>SG Neukirchen/Hülchrath</v>
      </c>
      <c r="E25" s="74" t="str">
        <f>E6</f>
        <v>DSC 99 Düsseldorf </v>
      </c>
      <c r="F25" s="74">
        <f>IF(SUMPRODUCT((Ergebniseingabe!$N$26:$N$31=D25)*(Ergebniseingabe!$AJ$26:$AJ$31=E25)*(ISNUMBER(Ergebniseingabe!$BH$26:$BH$31)))=1,SUMPRODUCT((Ergebniseingabe!$N$26:$N$31=D25)*(Ergebniseingabe!$AJ$26:$AJ$31=E25)*(Ergebniseingabe!$BE$26:$BE$31))&amp;":"&amp;SUMPRODUCT((Ergebniseingabe!$N$26:$N$31=D25)*(Ergebniseingabe!$AJ$26:$AJ$31=E25)*(Ergebniseingabe!$BH$26:$BH$31)),"")</f>
      </c>
      <c r="G25" s="74">
        <f>IF(SUMPRODUCT((Ergebniseingabe!$AJ$26:$AJ$31=D25)*(Ergebniseingabe!$N$26:$N$31=E25)*(ISNUMBER(Ergebniseingabe!$BH$26:$BH$31)))=1,SUMPRODUCT((Ergebniseingabe!$AJ$26:$AJ$31=D25)*(Ergebniseingabe!$N$26:$N$31=E25)*(Ergebniseingabe!$BH$26:$BH$31))&amp;":"&amp;SUMPRODUCT((Ergebniseingabe!$AJ$26:$AJ$31=D25)*(Ergebniseingabe!$N$26:$N$31=E25)*(Ergebniseingabe!$BE$26:$BE$31)),"")</f>
      </c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6"/>
      <c r="BZ25" s="76"/>
      <c r="CA25" s="76"/>
      <c r="CB25" s="76"/>
      <c r="CC25" s="76"/>
      <c r="CD25" s="76"/>
      <c r="CE25" s="76"/>
    </row>
    <row r="26" spans="3:83" s="74" customFormat="1" ht="12.75">
      <c r="C26" s="74" t="e">
        <f t="shared" si="0"/>
        <v>#N/A</v>
      </c>
      <c r="D26" s="74" t="str">
        <f>E5</f>
        <v>SG Neukirchen/Hülchrath</v>
      </c>
      <c r="E26" s="74" t="e">
        <f>E7</f>
        <v>#N/A</v>
      </c>
      <c r="F26" s="74" t="e">
        <f>IF(SUMPRODUCT((Ergebniseingabe!$N$26:$N$31=D26)*(Ergebniseingabe!$AJ$26:$AJ$31=E26)*(ISNUMBER(Ergebniseingabe!$BH$26:$BH$31)))=1,SUMPRODUCT((Ergebniseingabe!$N$26:$N$31=D26)*(Ergebniseingabe!$AJ$26:$AJ$31=E26)*(Ergebniseingabe!$BE$26:$BE$31))&amp;":"&amp;SUMPRODUCT((Ergebniseingabe!$N$26:$N$31=D26)*(Ergebniseingabe!$AJ$26:$AJ$31=E26)*(Ergebniseingabe!$BH$26:$BH$31)),"")</f>
        <v>#N/A</v>
      </c>
      <c r="G26" s="74" t="e">
        <f>IF(SUMPRODUCT((Ergebniseingabe!$AJ$26:$AJ$31=D26)*(Ergebniseingabe!$N$26:$N$31=E26)*(ISNUMBER(Ergebniseingabe!$BH$26:$BH$31)))=1,SUMPRODUCT((Ergebniseingabe!$AJ$26:$AJ$31=D26)*(Ergebniseingabe!$N$26:$N$31=E26)*(Ergebniseingabe!$BH$26:$BH$31))&amp;":"&amp;SUMPRODUCT((Ergebniseingabe!$AJ$26:$AJ$31=D26)*(Ergebniseingabe!$N$26:$N$31=E26)*(Ergebniseingabe!$BE$26:$BE$31)),"")</f>
        <v>#N/A</v>
      </c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6"/>
      <c r="BZ26" s="76"/>
      <c r="CA26" s="76"/>
      <c r="CB26" s="76"/>
      <c r="CC26" s="76"/>
      <c r="CD26" s="76"/>
      <c r="CE26" s="76"/>
    </row>
    <row r="27" spans="3:83" s="74" customFormat="1" ht="12.75">
      <c r="C27" s="74" t="e">
        <f t="shared" si="0"/>
        <v>#N/A</v>
      </c>
      <c r="D27" s="74" t="str">
        <f>E5</f>
        <v>SG Neukirchen/Hülchrath</v>
      </c>
      <c r="E27" s="74" t="e">
        <f>E8</f>
        <v>#N/A</v>
      </c>
      <c r="F27" s="74" t="e">
        <f>IF(SUMPRODUCT((Ergebniseingabe!$N$26:$N$31=D27)*(Ergebniseingabe!$AJ$26:$AJ$31=E27)*(ISNUMBER(Ergebniseingabe!$BH$26:$BH$31)))=1,SUMPRODUCT((Ergebniseingabe!$N$26:$N$31=D27)*(Ergebniseingabe!$AJ$26:$AJ$31=E27)*(Ergebniseingabe!$BE$26:$BE$31))&amp;":"&amp;SUMPRODUCT((Ergebniseingabe!$N$26:$N$31=D27)*(Ergebniseingabe!$AJ$26:$AJ$31=E27)*(Ergebniseingabe!$BH$26:$BH$31)),"")</f>
        <v>#N/A</v>
      </c>
      <c r="G27" s="74" t="e">
        <f>IF(SUMPRODUCT((Ergebniseingabe!$AJ$26:$AJ$31=D27)*(Ergebniseingabe!$N$26:$N$31=E27)*(ISNUMBER(Ergebniseingabe!$BH$26:$BH$31)))=1,SUMPRODUCT((Ergebniseingabe!$AJ$26:$AJ$31=D27)*(Ergebniseingabe!$N$26:$N$31=E27)*(Ergebniseingabe!$BH$26:$BH$31))&amp;":"&amp;SUMPRODUCT((Ergebniseingabe!$AJ$26:$AJ$31=D27)*(Ergebniseingabe!$N$26:$N$31=E27)*(Ergebniseingabe!$BE$26:$BE$31)),"")</f>
        <v>#N/A</v>
      </c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6"/>
      <c r="BZ27" s="76"/>
      <c r="CA27" s="76"/>
      <c r="CB27" s="76"/>
      <c r="CC27" s="76"/>
      <c r="CD27" s="76"/>
      <c r="CE27" s="76"/>
    </row>
    <row r="28" spans="3:83" s="74" customFormat="1" ht="12.75">
      <c r="C28" s="74" t="e">
        <f t="shared" si="0"/>
        <v>#N/A</v>
      </c>
      <c r="D28" s="74" t="str">
        <f>E6</f>
        <v>DSC 99 Düsseldorf </v>
      </c>
      <c r="E28" s="74" t="e">
        <f>E7</f>
        <v>#N/A</v>
      </c>
      <c r="F28" s="74" t="e">
        <f>IF(SUMPRODUCT((Ergebniseingabe!$N$26:$N$31=D28)*(Ergebniseingabe!$AJ$26:$AJ$31=E28)*(ISNUMBER(Ergebniseingabe!$BH$26:$BH$31)))=1,SUMPRODUCT((Ergebniseingabe!$N$26:$N$31=D28)*(Ergebniseingabe!$AJ$26:$AJ$31=E28)*(Ergebniseingabe!$BE$26:$BE$31))&amp;":"&amp;SUMPRODUCT((Ergebniseingabe!$N$26:$N$31=D28)*(Ergebniseingabe!$AJ$26:$AJ$31=E28)*(Ergebniseingabe!$BH$26:$BH$31)),"")</f>
        <v>#N/A</v>
      </c>
      <c r="G28" s="74" t="e">
        <f>IF(SUMPRODUCT((Ergebniseingabe!$AJ$26:$AJ$31=D28)*(Ergebniseingabe!$N$26:$N$31=E28)*(ISNUMBER(Ergebniseingabe!$BH$26:$BH$31)))=1,SUMPRODUCT((Ergebniseingabe!$AJ$26:$AJ$31=D28)*(Ergebniseingabe!$N$26:$N$31=E28)*(Ergebniseingabe!$BH$26:$BH$31))&amp;":"&amp;SUMPRODUCT((Ergebniseingabe!$AJ$26:$AJ$31=D28)*(Ergebniseingabe!$N$26:$N$31=E28)*(Ergebniseingabe!$BE$26:$BE$31)),"")</f>
        <v>#N/A</v>
      </c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6"/>
      <c r="BZ28" s="76"/>
      <c r="CA28" s="76"/>
      <c r="CB28" s="76"/>
      <c r="CC28" s="76"/>
      <c r="CD28" s="76"/>
      <c r="CE28" s="76"/>
    </row>
    <row r="29" spans="3:83" s="74" customFormat="1" ht="12.75">
      <c r="C29" s="74" t="e">
        <f t="shared" si="0"/>
        <v>#N/A</v>
      </c>
      <c r="D29" s="74" t="str">
        <f>E6</f>
        <v>DSC 99 Düsseldorf </v>
      </c>
      <c r="E29" s="74" t="e">
        <f>E8</f>
        <v>#N/A</v>
      </c>
      <c r="F29" s="74" t="e">
        <f>IF(SUMPRODUCT((Ergebniseingabe!$N$26:$N$31=D29)*(Ergebniseingabe!$AJ$26:$AJ$31=E29)*(ISNUMBER(Ergebniseingabe!$BH$26:$BH$31)))=1,SUMPRODUCT((Ergebniseingabe!$N$26:$N$31=D29)*(Ergebniseingabe!$AJ$26:$AJ$31=E29)*(Ergebniseingabe!$BE$26:$BE$31))&amp;":"&amp;SUMPRODUCT((Ergebniseingabe!$N$26:$N$31=D29)*(Ergebniseingabe!$AJ$26:$AJ$31=E29)*(Ergebniseingabe!$BH$26:$BH$31)),"")</f>
        <v>#N/A</v>
      </c>
      <c r="G29" s="74" t="e">
        <f>IF(SUMPRODUCT((Ergebniseingabe!$AJ$26:$AJ$31=D29)*(Ergebniseingabe!$N$26:$N$31=E29)*(ISNUMBER(Ergebniseingabe!$BH$26:$BH$31)))=1,SUMPRODUCT((Ergebniseingabe!$AJ$26:$AJ$31=D29)*(Ergebniseingabe!$N$26:$N$31=E29)*(Ergebniseingabe!$BH$26:$BH$31))&amp;":"&amp;SUMPRODUCT((Ergebniseingabe!$AJ$26:$AJ$31=D29)*(Ergebniseingabe!$N$26:$N$31=E29)*(Ergebniseingabe!$BE$26:$BE$31)),"")</f>
        <v>#N/A</v>
      </c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6"/>
      <c r="BZ29" s="76"/>
      <c r="CA29" s="76"/>
      <c r="CB29" s="76"/>
      <c r="CC29" s="76"/>
      <c r="CD29" s="76"/>
      <c r="CE29" s="76"/>
    </row>
    <row r="30" spans="3:83" s="74" customFormat="1" ht="12.75">
      <c r="C30" s="74" t="e">
        <f t="shared" si="0"/>
        <v>#N/A</v>
      </c>
      <c r="D30" s="74" t="e">
        <f>E7</f>
        <v>#N/A</v>
      </c>
      <c r="E30" s="74" t="e">
        <f>E8</f>
        <v>#N/A</v>
      </c>
      <c r="F30" s="74" t="e">
        <f>IF(SUMPRODUCT((Ergebniseingabe!$N$26:$N$31=D30)*(Ergebniseingabe!$AJ$26:$AJ$31=E30)*(ISNUMBER(Ergebniseingabe!$BH$26:$BH$31)))=1,SUMPRODUCT((Ergebniseingabe!$N$26:$N$31=D30)*(Ergebniseingabe!$AJ$26:$AJ$31=E30)*(Ergebniseingabe!$BE$26:$BE$31))&amp;":"&amp;SUMPRODUCT((Ergebniseingabe!$N$26:$N$31=D30)*(Ergebniseingabe!$AJ$26:$AJ$31=E30)*(Ergebniseingabe!$BH$26:$BH$31)),"")</f>
        <v>#N/A</v>
      </c>
      <c r="G30" s="74" t="e">
        <f>IF(SUMPRODUCT((Ergebniseingabe!$AJ$26:$AJ$31=D30)*(Ergebniseingabe!$N$26:$N$31=E30)*(ISNUMBER(Ergebniseingabe!$BH$26:$BH$31)))=1,SUMPRODUCT((Ergebniseingabe!$AJ$26:$AJ$31=D30)*(Ergebniseingabe!$N$26:$N$31=E30)*(Ergebniseingabe!$BH$26:$BH$31))&amp;":"&amp;SUMPRODUCT((Ergebniseingabe!$AJ$26:$AJ$31=D30)*(Ergebniseingabe!$N$26:$N$31=E30)*(Ergebniseingabe!$BE$26:$BE$31)),"")</f>
        <v>#N/A</v>
      </c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6"/>
      <c r="BZ30" s="76"/>
      <c r="CA30" s="76"/>
      <c r="CB30" s="76"/>
      <c r="CC30" s="76"/>
      <c r="CD30" s="76"/>
      <c r="CE30" s="76"/>
    </row>
    <row r="31" spans="3:83" s="74" customFormat="1" ht="12.75">
      <c r="C31" s="74" t="str">
        <f t="shared" si="0"/>
        <v>SG Neukirchen/HülchrathSV Rosellen 2</v>
      </c>
      <c r="D31" s="74" t="str">
        <f aca="true" t="shared" si="1" ref="D31:D40">E21</f>
        <v>SG Neukirchen/Hülchrath</v>
      </c>
      <c r="E31" s="74" t="str">
        <f aca="true" t="shared" si="2" ref="E31:E40">D21</f>
        <v>SV Rosellen 2</v>
      </c>
      <c r="F31" s="74">
        <f>IF(SUMPRODUCT((Ergebniseingabe!$N$26:$N$31=D31)*(Ergebniseingabe!$AJ$26:$AJ$31=E31)*(ISNUMBER(Ergebniseingabe!$BH$26:$BH$31)))=1,SUMPRODUCT((Ergebniseingabe!$N$26:$N$31=D31)*(Ergebniseingabe!$AJ$26:$AJ$31=E31)*(Ergebniseingabe!$BE$26:$BE$31))&amp;":"&amp;SUMPRODUCT((Ergebniseingabe!$N$26:$N$31=D31)*(Ergebniseingabe!$AJ$26:$AJ$31=E31)*(Ergebniseingabe!$BH$26:$BH$31)),"")</f>
      </c>
      <c r="G31" s="74">
        <f>IF(SUMPRODUCT((Ergebniseingabe!$AJ$26:$AJ$31=D31)*(Ergebniseingabe!$N$26:$N$31=E31)*(ISNUMBER(Ergebniseingabe!$BH$26:$BH$31)))=1,SUMPRODUCT((Ergebniseingabe!$AJ$26:$AJ$31=D31)*(Ergebniseingabe!$N$26:$N$31=E31)*(Ergebniseingabe!$BH$26:$BH$31))&amp;":"&amp;SUMPRODUCT((Ergebniseingabe!$AJ$26:$AJ$31=D31)*(Ergebniseingabe!$N$26:$N$31=E31)*(Ergebniseingabe!$BE$26:$BE$31)),"")</f>
      </c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6"/>
      <c r="BZ31" s="76"/>
      <c r="CA31" s="76"/>
      <c r="CB31" s="76"/>
      <c r="CC31" s="76"/>
      <c r="CD31" s="76"/>
      <c r="CE31" s="76"/>
    </row>
    <row r="32" spans="3:83" s="74" customFormat="1" ht="12.75">
      <c r="C32" s="74" t="str">
        <f t="shared" si="0"/>
        <v>DSC 99 Düsseldorf SV Rosellen 2</v>
      </c>
      <c r="D32" s="74" t="str">
        <f t="shared" si="1"/>
        <v>DSC 99 Düsseldorf </v>
      </c>
      <c r="E32" s="74" t="str">
        <f t="shared" si="2"/>
        <v>SV Rosellen 2</v>
      </c>
      <c r="F32" s="74">
        <f>IF(SUMPRODUCT((Ergebniseingabe!$N$26:$N$31=D32)*(Ergebniseingabe!$AJ$26:$AJ$31=E32)*(ISNUMBER(Ergebniseingabe!$BH$26:$BH$31)))=1,SUMPRODUCT((Ergebniseingabe!$N$26:$N$31=D32)*(Ergebniseingabe!$AJ$26:$AJ$31=E32)*(Ergebniseingabe!$BE$26:$BE$31))&amp;":"&amp;SUMPRODUCT((Ergebniseingabe!$N$26:$N$31=D32)*(Ergebniseingabe!$AJ$26:$AJ$31=E32)*(Ergebniseingabe!$BH$26:$BH$31)),"")</f>
      </c>
      <c r="G32" s="74">
        <f>IF(SUMPRODUCT((Ergebniseingabe!$AJ$26:$AJ$31=D32)*(Ergebniseingabe!$N$26:$N$31=E32)*(ISNUMBER(Ergebniseingabe!$BH$26:$BH$31)))=1,SUMPRODUCT((Ergebniseingabe!$AJ$26:$AJ$31=D32)*(Ergebniseingabe!$N$26:$N$31=E32)*(Ergebniseingabe!$BH$26:$BH$31))&amp;":"&amp;SUMPRODUCT((Ergebniseingabe!$AJ$26:$AJ$31=D32)*(Ergebniseingabe!$N$26:$N$31=E32)*(Ergebniseingabe!$BE$26:$BE$31)),"")</f>
      </c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6"/>
      <c r="BZ32" s="76"/>
      <c r="CA32" s="76"/>
      <c r="CB32" s="76"/>
      <c r="CC32" s="76"/>
      <c r="CD32" s="76"/>
      <c r="CE32" s="76"/>
    </row>
    <row r="33" spans="3:83" s="74" customFormat="1" ht="12.75">
      <c r="C33" s="74" t="e">
        <f t="shared" si="0"/>
        <v>#N/A</v>
      </c>
      <c r="D33" s="74" t="e">
        <f t="shared" si="1"/>
        <v>#N/A</v>
      </c>
      <c r="E33" s="74" t="str">
        <f t="shared" si="2"/>
        <v>SV Rosellen 2</v>
      </c>
      <c r="F33" s="74" t="e">
        <f>IF(SUMPRODUCT((Ergebniseingabe!$N$26:$N$31=D33)*(Ergebniseingabe!$AJ$26:$AJ$31=E33)*(ISNUMBER(Ergebniseingabe!$BH$26:$BH$31)))=1,SUMPRODUCT((Ergebniseingabe!$N$26:$N$31=D33)*(Ergebniseingabe!$AJ$26:$AJ$31=E33)*(Ergebniseingabe!$BE$26:$BE$31))&amp;":"&amp;SUMPRODUCT((Ergebniseingabe!$N$26:$N$31=D33)*(Ergebniseingabe!$AJ$26:$AJ$31=E33)*(Ergebniseingabe!$BH$26:$BH$31)),"")</f>
        <v>#N/A</v>
      </c>
      <c r="G33" s="74" t="e">
        <f>IF(SUMPRODUCT((Ergebniseingabe!$AJ$26:$AJ$31=D33)*(Ergebniseingabe!$N$26:$N$31=E33)*(ISNUMBER(Ergebniseingabe!$BH$26:$BH$31)))=1,SUMPRODUCT((Ergebniseingabe!$AJ$26:$AJ$31=D33)*(Ergebniseingabe!$N$26:$N$31=E33)*(Ergebniseingabe!$BH$26:$BH$31))&amp;":"&amp;SUMPRODUCT((Ergebniseingabe!$AJ$26:$AJ$31=D33)*(Ergebniseingabe!$N$26:$N$31=E33)*(Ergebniseingabe!$BE$26:$BE$31)),"")</f>
        <v>#N/A</v>
      </c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6"/>
      <c r="BZ33" s="76"/>
      <c r="CA33" s="76"/>
      <c r="CB33" s="76"/>
      <c r="CC33" s="76"/>
      <c r="CD33" s="76"/>
      <c r="CE33" s="76"/>
    </row>
    <row r="34" spans="3:83" s="74" customFormat="1" ht="12.75">
      <c r="C34" s="74" t="e">
        <f t="shared" si="0"/>
        <v>#N/A</v>
      </c>
      <c r="D34" s="74" t="e">
        <f t="shared" si="1"/>
        <v>#N/A</v>
      </c>
      <c r="E34" s="74" t="str">
        <f t="shared" si="2"/>
        <v>SV Rosellen 2</v>
      </c>
      <c r="F34" s="74" t="e">
        <f>IF(SUMPRODUCT((Ergebniseingabe!$N$26:$N$31=D34)*(Ergebniseingabe!$AJ$26:$AJ$31=E34)*(ISNUMBER(Ergebniseingabe!$BH$26:$BH$31)))=1,SUMPRODUCT((Ergebniseingabe!$N$26:$N$31=D34)*(Ergebniseingabe!$AJ$26:$AJ$31=E34)*(Ergebniseingabe!$BE$26:$BE$31))&amp;":"&amp;SUMPRODUCT((Ergebniseingabe!$N$26:$N$31=D34)*(Ergebniseingabe!$AJ$26:$AJ$31=E34)*(Ergebniseingabe!$BH$26:$BH$31)),"")</f>
        <v>#N/A</v>
      </c>
      <c r="G34" s="74" t="e">
        <f>IF(SUMPRODUCT((Ergebniseingabe!$AJ$26:$AJ$31=D34)*(Ergebniseingabe!$N$26:$N$31=E34)*(ISNUMBER(Ergebniseingabe!$BH$26:$BH$31)))=1,SUMPRODUCT((Ergebniseingabe!$AJ$26:$AJ$31=D34)*(Ergebniseingabe!$N$26:$N$31=E34)*(Ergebniseingabe!$BH$26:$BH$31))&amp;":"&amp;SUMPRODUCT((Ergebniseingabe!$AJ$26:$AJ$31=D34)*(Ergebniseingabe!$N$26:$N$31=E34)*(Ergebniseingabe!$BE$26:$BE$31)),"")</f>
        <v>#N/A</v>
      </c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6"/>
      <c r="BZ34" s="76"/>
      <c r="CA34" s="76"/>
      <c r="CB34" s="76"/>
      <c r="CC34" s="76"/>
      <c r="CD34" s="76"/>
      <c r="CE34" s="76"/>
    </row>
    <row r="35" spans="3:83" s="74" customFormat="1" ht="12.75">
      <c r="C35" s="74" t="str">
        <f t="shared" si="0"/>
        <v>DSC 99 Düsseldorf SG Neukirchen/Hülchrath</v>
      </c>
      <c r="D35" s="74" t="str">
        <f t="shared" si="1"/>
        <v>DSC 99 Düsseldorf </v>
      </c>
      <c r="E35" s="74" t="str">
        <f t="shared" si="2"/>
        <v>SG Neukirchen/Hülchrath</v>
      </c>
      <c r="F35" s="74">
        <f>IF(SUMPRODUCT((Ergebniseingabe!$N$26:$N$31=D35)*(Ergebniseingabe!$AJ$26:$AJ$31=E35)*(ISNUMBER(Ergebniseingabe!$BH$26:$BH$31)))=1,SUMPRODUCT((Ergebniseingabe!$N$26:$N$31=D35)*(Ergebniseingabe!$AJ$26:$AJ$31=E35)*(Ergebniseingabe!$BE$26:$BE$31))&amp;":"&amp;SUMPRODUCT((Ergebniseingabe!$N$26:$N$31=D35)*(Ergebniseingabe!$AJ$26:$AJ$31=E35)*(Ergebniseingabe!$BH$26:$BH$31)),"")</f>
      </c>
      <c r="G35" s="74">
        <f>IF(SUMPRODUCT((Ergebniseingabe!$AJ$26:$AJ$31=D35)*(Ergebniseingabe!$N$26:$N$31=E35)*(ISNUMBER(Ergebniseingabe!$BH$26:$BH$31)))=1,SUMPRODUCT((Ergebniseingabe!$AJ$26:$AJ$31=D35)*(Ergebniseingabe!$N$26:$N$31=E35)*(Ergebniseingabe!$BH$26:$BH$31))&amp;":"&amp;SUMPRODUCT((Ergebniseingabe!$AJ$26:$AJ$31=D35)*(Ergebniseingabe!$N$26:$N$31=E35)*(Ergebniseingabe!$BE$26:$BE$31)),"")</f>
      </c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6"/>
      <c r="BZ35" s="76"/>
      <c r="CA35" s="76"/>
      <c r="CB35" s="76"/>
      <c r="CC35" s="76"/>
      <c r="CD35" s="76"/>
      <c r="CE35" s="76"/>
    </row>
    <row r="36" spans="3:83" s="74" customFormat="1" ht="12.75">
      <c r="C36" s="74" t="e">
        <f t="shared" si="0"/>
        <v>#N/A</v>
      </c>
      <c r="D36" s="74" t="e">
        <f t="shared" si="1"/>
        <v>#N/A</v>
      </c>
      <c r="E36" s="74" t="str">
        <f t="shared" si="2"/>
        <v>SG Neukirchen/Hülchrath</v>
      </c>
      <c r="F36" s="74" t="e">
        <f>IF(SUMPRODUCT((Ergebniseingabe!$N$26:$N$31=D36)*(Ergebniseingabe!$AJ$26:$AJ$31=E36)*(ISNUMBER(Ergebniseingabe!$BH$26:$BH$31)))=1,SUMPRODUCT((Ergebniseingabe!$N$26:$N$31=D36)*(Ergebniseingabe!$AJ$26:$AJ$31=E36)*(Ergebniseingabe!$BE$26:$BE$31))&amp;":"&amp;SUMPRODUCT((Ergebniseingabe!$N$26:$N$31=D36)*(Ergebniseingabe!$AJ$26:$AJ$31=E36)*(Ergebniseingabe!$BH$26:$BH$31)),"")</f>
        <v>#N/A</v>
      </c>
      <c r="G36" s="74" t="e">
        <f>IF(SUMPRODUCT((Ergebniseingabe!$AJ$26:$AJ$31=D36)*(Ergebniseingabe!$N$26:$N$31=E36)*(ISNUMBER(Ergebniseingabe!$BH$26:$BH$31)))=1,SUMPRODUCT((Ergebniseingabe!$AJ$26:$AJ$31=D36)*(Ergebniseingabe!$N$26:$N$31=E36)*(Ergebniseingabe!$BH$26:$BH$31))&amp;":"&amp;SUMPRODUCT((Ergebniseingabe!$AJ$26:$AJ$31=D36)*(Ergebniseingabe!$N$26:$N$31=E36)*(Ergebniseingabe!$BE$26:$BE$31)),"")</f>
        <v>#N/A</v>
      </c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6"/>
      <c r="BZ36" s="76"/>
      <c r="CA36" s="76"/>
      <c r="CB36" s="76"/>
      <c r="CC36" s="76"/>
      <c r="CD36" s="76"/>
      <c r="CE36" s="76"/>
    </row>
    <row r="37" spans="3:83" s="74" customFormat="1" ht="12.75">
      <c r="C37" s="74" t="e">
        <f t="shared" si="0"/>
        <v>#N/A</v>
      </c>
      <c r="D37" s="74" t="e">
        <f t="shared" si="1"/>
        <v>#N/A</v>
      </c>
      <c r="E37" s="74" t="str">
        <f t="shared" si="2"/>
        <v>SG Neukirchen/Hülchrath</v>
      </c>
      <c r="F37" s="74" t="e">
        <f>IF(SUMPRODUCT((Ergebniseingabe!$N$26:$N$31=D37)*(Ergebniseingabe!$AJ$26:$AJ$31=E37)*(ISNUMBER(Ergebniseingabe!$BH$26:$BH$31)))=1,SUMPRODUCT((Ergebniseingabe!$N$26:$N$31=D37)*(Ergebniseingabe!$AJ$26:$AJ$31=E37)*(Ergebniseingabe!$BE$26:$BE$31))&amp;":"&amp;SUMPRODUCT((Ergebniseingabe!$N$26:$N$31=D37)*(Ergebniseingabe!$AJ$26:$AJ$31=E37)*(Ergebniseingabe!$BH$26:$BH$31)),"")</f>
        <v>#N/A</v>
      </c>
      <c r="G37" s="74" t="e">
        <f>IF(SUMPRODUCT((Ergebniseingabe!$AJ$26:$AJ$31=D37)*(Ergebniseingabe!$N$26:$N$31=E37)*(ISNUMBER(Ergebniseingabe!$BH$26:$BH$31)))=1,SUMPRODUCT((Ergebniseingabe!$AJ$26:$AJ$31=D37)*(Ergebniseingabe!$N$26:$N$31=E37)*(Ergebniseingabe!$BH$26:$BH$31))&amp;":"&amp;SUMPRODUCT((Ergebniseingabe!$AJ$26:$AJ$31=D37)*(Ergebniseingabe!$N$26:$N$31=E37)*(Ergebniseingabe!$BE$26:$BE$31)),"")</f>
        <v>#N/A</v>
      </c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6"/>
      <c r="BZ37" s="76"/>
      <c r="CA37" s="76"/>
      <c r="CB37" s="76"/>
      <c r="CC37" s="76"/>
      <c r="CD37" s="76"/>
      <c r="CE37" s="76"/>
    </row>
    <row r="38" spans="3:83" s="74" customFormat="1" ht="12.75">
      <c r="C38" s="74" t="e">
        <f t="shared" si="0"/>
        <v>#N/A</v>
      </c>
      <c r="D38" s="74" t="e">
        <f t="shared" si="1"/>
        <v>#N/A</v>
      </c>
      <c r="E38" s="74" t="str">
        <f t="shared" si="2"/>
        <v>DSC 99 Düsseldorf </v>
      </c>
      <c r="F38" s="74" t="e">
        <f>IF(SUMPRODUCT((Ergebniseingabe!$N$26:$N$31=D38)*(Ergebniseingabe!$AJ$26:$AJ$31=E38)*(ISNUMBER(Ergebniseingabe!$BH$26:$BH$31)))=1,SUMPRODUCT((Ergebniseingabe!$N$26:$N$31=D38)*(Ergebniseingabe!$AJ$26:$AJ$31=E38)*(Ergebniseingabe!$BE$26:$BE$31))&amp;":"&amp;SUMPRODUCT((Ergebniseingabe!$N$26:$N$31=D38)*(Ergebniseingabe!$AJ$26:$AJ$31=E38)*(Ergebniseingabe!$BH$26:$BH$31)),"")</f>
        <v>#N/A</v>
      </c>
      <c r="G38" s="74" t="e">
        <f>IF(SUMPRODUCT((Ergebniseingabe!$AJ$26:$AJ$31=D38)*(Ergebniseingabe!$N$26:$N$31=E38)*(ISNUMBER(Ergebniseingabe!$BH$26:$BH$31)))=1,SUMPRODUCT((Ergebniseingabe!$AJ$26:$AJ$31=D38)*(Ergebniseingabe!$N$26:$N$31=E38)*(Ergebniseingabe!$BH$26:$BH$31))&amp;":"&amp;SUMPRODUCT((Ergebniseingabe!$AJ$26:$AJ$31=D38)*(Ergebniseingabe!$N$26:$N$31=E38)*(Ergebniseingabe!$BE$26:$BE$31)),"")</f>
        <v>#N/A</v>
      </c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6"/>
      <c r="BZ38" s="76"/>
      <c r="CA38" s="76"/>
      <c r="CB38" s="76"/>
      <c r="CC38" s="76"/>
      <c r="CD38" s="76"/>
      <c r="CE38" s="76"/>
    </row>
    <row r="39" spans="3:83" s="74" customFormat="1" ht="12.75">
      <c r="C39" s="74" t="e">
        <f t="shared" si="0"/>
        <v>#N/A</v>
      </c>
      <c r="D39" s="74" t="e">
        <f t="shared" si="1"/>
        <v>#N/A</v>
      </c>
      <c r="E39" s="74" t="str">
        <f t="shared" si="2"/>
        <v>DSC 99 Düsseldorf </v>
      </c>
      <c r="F39" s="74" t="e">
        <f>IF(SUMPRODUCT((Ergebniseingabe!$N$26:$N$31=D39)*(Ergebniseingabe!$AJ$26:$AJ$31=E39)*(ISNUMBER(Ergebniseingabe!$BH$26:$BH$31)))=1,SUMPRODUCT((Ergebniseingabe!$N$26:$N$31=D39)*(Ergebniseingabe!$AJ$26:$AJ$31=E39)*(Ergebniseingabe!$BE$26:$BE$31))&amp;":"&amp;SUMPRODUCT((Ergebniseingabe!$N$26:$N$31=D39)*(Ergebniseingabe!$AJ$26:$AJ$31=E39)*(Ergebniseingabe!$BH$26:$BH$31)),"")</f>
        <v>#N/A</v>
      </c>
      <c r="G39" s="74" t="e">
        <f>IF(SUMPRODUCT((Ergebniseingabe!$AJ$26:$AJ$31=D39)*(Ergebniseingabe!$N$26:$N$31=E39)*(ISNUMBER(Ergebniseingabe!$BH$26:$BH$31)))=1,SUMPRODUCT((Ergebniseingabe!$AJ$26:$AJ$31=D39)*(Ergebniseingabe!$N$26:$N$31=E39)*(Ergebniseingabe!$BH$26:$BH$31))&amp;":"&amp;SUMPRODUCT((Ergebniseingabe!$AJ$26:$AJ$31=D39)*(Ergebniseingabe!$N$26:$N$31=E39)*(Ergebniseingabe!$BE$26:$BE$31)),"")</f>
        <v>#N/A</v>
      </c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6"/>
      <c r="BZ39" s="76"/>
      <c r="CA39" s="76"/>
      <c r="CB39" s="76"/>
      <c r="CC39" s="76"/>
      <c r="CD39" s="76"/>
      <c r="CE39" s="76"/>
    </row>
    <row r="40" spans="3:83" s="74" customFormat="1" ht="12.75">
      <c r="C40" s="74" t="e">
        <f t="shared" si="0"/>
        <v>#N/A</v>
      </c>
      <c r="D40" s="74" t="e">
        <f t="shared" si="1"/>
        <v>#N/A</v>
      </c>
      <c r="E40" s="74" t="e">
        <f t="shared" si="2"/>
        <v>#N/A</v>
      </c>
      <c r="F40" s="74" t="e">
        <f>IF(SUMPRODUCT((Ergebniseingabe!$N$26:$N$31=D40)*(Ergebniseingabe!$AJ$26:$AJ$31=E40)*(ISNUMBER(Ergebniseingabe!$BH$26:$BH$31)))=1,SUMPRODUCT((Ergebniseingabe!$N$26:$N$31=D40)*(Ergebniseingabe!$AJ$26:$AJ$31=E40)*(Ergebniseingabe!$BE$26:$BE$31))&amp;":"&amp;SUMPRODUCT((Ergebniseingabe!$N$26:$N$31=D40)*(Ergebniseingabe!$AJ$26:$AJ$31=E40)*(Ergebniseingabe!$BH$26:$BH$31)),"")</f>
        <v>#N/A</v>
      </c>
      <c r="G40" s="74" t="e">
        <f>IF(SUMPRODUCT((Ergebniseingabe!$AJ$26:$AJ$31=D40)*(Ergebniseingabe!$N$26:$N$31=E40)*(ISNUMBER(Ergebniseingabe!$BH$26:$BH$31)))=1,SUMPRODUCT((Ergebniseingabe!$AJ$26:$AJ$31=D40)*(Ergebniseingabe!$N$26:$N$31=E40)*(Ergebniseingabe!$BH$26:$BH$31))&amp;":"&amp;SUMPRODUCT((Ergebniseingabe!$AJ$26:$AJ$31=D40)*(Ergebniseingabe!$N$26:$N$31=E40)*(Ergebniseingabe!$BE$26:$BE$31)),"")</f>
        <v>#N/A</v>
      </c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6"/>
      <c r="BZ40" s="76"/>
      <c r="CA40" s="76"/>
      <c r="CB40" s="76"/>
      <c r="CC40" s="76"/>
      <c r="CD40" s="76"/>
      <c r="CE40" s="76"/>
    </row>
    <row r="41" spans="3:83" s="74" customFormat="1" ht="12.75">
      <c r="C41" s="74" t="str">
        <f t="shared" si="0"/>
        <v>SV Rosellen 1SF Neersbroich</v>
      </c>
      <c r="D41" s="74" t="str">
        <f>E13</f>
        <v>SV Rosellen 1</v>
      </c>
      <c r="E41" s="74" t="str">
        <f>E14</f>
        <v>SF Neersbroich</v>
      </c>
      <c r="F41" s="74">
        <f>IF(SUMPRODUCT((Ergebniseingabe!$N$26:$N$31=D41)*(Ergebniseingabe!$AJ$26:$AJ$31=E41)*(ISNUMBER(Ergebniseingabe!$BH$26:$BH$31)))=1,SUMPRODUCT((Ergebniseingabe!$N$26:$N$31=D41)*(Ergebniseingabe!$AJ$26:$AJ$31=E41)*(Ergebniseingabe!$BE$26:$BE$31))&amp;":"&amp;SUMPRODUCT((Ergebniseingabe!$N$26:$N$31=D41)*(Ergebniseingabe!$AJ$26:$AJ$31=E41)*(Ergebniseingabe!$BH$26:$BH$31)),"")</f>
      </c>
      <c r="G41" s="74">
        <f>IF(SUMPRODUCT((Ergebniseingabe!$AJ$26:$AJ$31=D41)*(Ergebniseingabe!$N$26:$N$31=E41)*(ISNUMBER(Ergebniseingabe!$BH$26:$BH$31)))=1,SUMPRODUCT((Ergebniseingabe!$AJ$26:$AJ$31=D41)*(Ergebniseingabe!$N$26:$N$31=E41)*(Ergebniseingabe!$BH$26:$BH$31))&amp;":"&amp;SUMPRODUCT((Ergebniseingabe!$AJ$26:$AJ$31=D41)*(Ergebniseingabe!$N$26:$N$31=E41)*(Ergebniseingabe!$BE$26:$BE$31)),"")</f>
      </c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6"/>
      <c r="BZ41" s="76"/>
      <c r="CA41" s="76"/>
      <c r="CB41" s="76"/>
      <c r="CC41" s="76"/>
      <c r="CD41" s="76"/>
      <c r="CE41" s="76"/>
    </row>
    <row r="42" spans="3:83" s="74" customFormat="1" ht="12.75">
      <c r="C42" s="74" t="str">
        <f t="shared" si="0"/>
        <v>SV Rosellen 1DJK Hoisten</v>
      </c>
      <c r="D42" s="74" t="str">
        <f>E13</f>
        <v>SV Rosellen 1</v>
      </c>
      <c r="E42" s="74" t="str">
        <f>E15</f>
        <v>DJK Hoisten</v>
      </c>
      <c r="F42" s="74">
        <f>IF(SUMPRODUCT((Ergebniseingabe!$N$26:$N$31=D42)*(Ergebniseingabe!$AJ$26:$AJ$31=E42)*(ISNUMBER(Ergebniseingabe!$BH$26:$BH$31)))=1,SUMPRODUCT((Ergebniseingabe!$N$26:$N$31=D42)*(Ergebniseingabe!$AJ$26:$AJ$31=E42)*(Ergebniseingabe!$BE$26:$BE$31))&amp;":"&amp;SUMPRODUCT((Ergebniseingabe!$N$26:$N$31=D42)*(Ergebniseingabe!$AJ$26:$AJ$31=E42)*(Ergebniseingabe!$BH$26:$BH$31)),"")</f>
      </c>
      <c r="G42" s="74">
        <f>IF(SUMPRODUCT((Ergebniseingabe!$AJ$26:$AJ$31=D42)*(Ergebniseingabe!$N$26:$N$31=E42)*(ISNUMBER(Ergebniseingabe!$BH$26:$BH$31)))=1,SUMPRODUCT((Ergebniseingabe!$AJ$26:$AJ$31=D42)*(Ergebniseingabe!$N$26:$N$31=E42)*(Ergebniseingabe!$BH$26:$BH$31))&amp;":"&amp;SUMPRODUCT((Ergebniseingabe!$AJ$26:$AJ$31=D42)*(Ergebniseingabe!$N$26:$N$31=E42)*(Ergebniseingabe!$BE$26:$BE$31)),"")</f>
      </c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6"/>
      <c r="BZ42" s="76"/>
      <c r="CA42" s="76"/>
      <c r="CB42" s="76"/>
      <c r="CC42" s="76"/>
      <c r="CD42" s="76"/>
      <c r="CE42" s="76"/>
    </row>
    <row r="43" spans="3:83" s="74" customFormat="1" ht="12.75">
      <c r="C43" s="74" t="e">
        <f t="shared" si="0"/>
        <v>#N/A</v>
      </c>
      <c r="D43" s="74" t="str">
        <f>E13</f>
        <v>SV Rosellen 1</v>
      </c>
      <c r="E43" s="74" t="e">
        <f>E16</f>
        <v>#N/A</v>
      </c>
      <c r="F43" s="74" t="e">
        <f>IF(SUMPRODUCT((Ergebniseingabe!$N$26:$N$31=D43)*(Ergebniseingabe!$AJ$26:$AJ$31=E43)*(ISNUMBER(Ergebniseingabe!$BH$26:$BH$31)))=1,SUMPRODUCT((Ergebniseingabe!$N$26:$N$31=D43)*(Ergebniseingabe!$AJ$26:$AJ$31=E43)*(Ergebniseingabe!$BE$26:$BE$31))&amp;":"&amp;SUMPRODUCT((Ergebniseingabe!$N$26:$N$31=D43)*(Ergebniseingabe!$AJ$26:$AJ$31=E43)*(Ergebniseingabe!$BH$26:$BH$31)),"")</f>
        <v>#N/A</v>
      </c>
      <c r="G43" s="74" t="e">
        <f>IF(SUMPRODUCT((Ergebniseingabe!$AJ$26:$AJ$31=D43)*(Ergebniseingabe!$N$26:$N$31=E43)*(ISNUMBER(Ergebniseingabe!$BH$26:$BH$31)))=1,SUMPRODUCT((Ergebniseingabe!$AJ$26:$AJ$31=D43)*(Ergebniseingabe!$N$26:$N$31=E43)*(Ergebniseingabe!$BH$26:$BH$31))&amp;":"&amp;SUMPRODUCT((Ergebniseingabe!$AJ$26:$AJ$31=D43)*(Ergebniseingabe!$N$26:$N$31=E43)*(Ergebniseingabe!$BE$26:$BE$31)),"")</f>
        <v>#N/A</v>
      </c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6"/>
      <c r="BZ43" s="76"/>
      <c r="CA43" s="76"/>
      <c r="CB43" s="76"/>
      <c r="CC43" s="76"/>
      <c r="CD43" s="76"/>
      <c r="CE43" s="76"/>
    </row>
    <row r="44" spans="3:83" s="74" customFormat="1" ht="12.75">
      <c r="C44" s="74" t="e">
        <f t="shared" si="0"/>
        <v>#N/A</v>
      </c>
      <c r="D44" s="74" t="str">
        <f>E13</f>
        <v>SV Rosellen 1</v>
      </c>
      <c r="E44" s="74" t="e">
        <f>E17</f>
        <v>#N/A</v>
      </c>
      <c r="F44" s="74" t="e">
        <f>IF(SUMPRODUCT((Ergebniseingabe!$N$26:$N$31=D44)*(Ergebniseingabe!$AJ$26:$AJ$31=E44)*(ISNUMBER(Ergebniseingabe!$BH$26:$BH$31)))=1,SUMPRODUCT((Ergebniseingabe!$N$26:$N$31=D44)*(Ergebniseingabe!$AJ$26:$AJ$31=E44)*(Ergebniseingabe!$BE$26:$BE$31))&amp;":"&amp;SUMPRODUCT((Ergebniseingabe!$N$26:$N$31=D44)*(Ergebniseingabe!$AJ$26:$AJ$31=E44)*(Ergebniseingabe!$BH$26:$BH$31)),"")</f>
        <v>#N/A</v>
      </c>
      <c r="G44" s="74" t="e">
        <f>IF(SUMPRODUCT((Ergebniseingabe!$AJ$26:$AJ$31=D44)*(Ergebniseingabe!$N$26:$N$31=E44)*(ISNUMBER(Ergebniseingabe!$BH$26:$BH$31)))=1,SUMPRODUCT((Ergebniseingabe!$AJ$26:$AJ$31=D44)*(Ergebniseingabe!$N$26:$N$31=E44)*(Ergebniseingabe!$BH$26:$BH$31))&amp;":"&amp;SUMPRODUCT((Ergebniseingabe!$AJ$26:$AJ$31=D44)*(Ergebniseingabe!$N$26:$N$31=E44)*(Ergebniseingabe!$BE$26:$BE$31)),"")</f>
        <v>#N/A</v>
      </c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6"/>
      <c r="BZ44" s="76"/>
      <c r="CA44" s="76"/>
      <c r="CB44" s="76"/>
      <c r="CC44" s="76"/>
      <c r="CD44" s="76"/>
      <c r="CE44" s="76"/>
    </row>
    <row r="45" spans="3:83" s="74" customFormat="1" ht="12.75">
      <c r="C45" s="74" t="str">
        <f t="shared" si="0"/>
        <v>SF NeersbroichDJK Hoisten</v>
      </c>
      <c r="D45" s="74" t="str">
        <f>E14</f>
        <v>SF Neersbroich</v>
      </c>
      <c r="E45" s="74" t="str">
        <f>E15</f>
        <v>DJK Hoisten</v>
      </c>
      <c r="F45" s="74">
        <f>IF(SUMPRODUCT((Ergebniseingabe!$N$26:$N$31=D45)*(Ergebniseingabe!$AJ$26:$AJ$31=E45)*(ISNUMBER(Ergebniseingabe!$BH$26:$BH$31)))=1,SUMPRODUCT((Ergebniseingabe!$N$26:$N$31=D45)*(Ergebniseingabe!$AJ$26:$AJ$31=E45)*(Ergebniseingabe!$BE$26:$BE$31))&amp;":"&amp;SUMPRODUCT((Ergebniseingabe!$N$26:$N$31=D45)*(Ergebniseingabe!$AJ$26:$AJ$31=E45)*(Ergebniseingabe!$BH$26:$BH$31)),"")</f>
      </c>
      <c r="G45" s="74">
        <f>IF(SUMPRODUCT((Ergebniseingabe!$AJ$26:$AJ$31=D45)*(Ergebniseingabe!$N$26:$N$31=E45)*(ISNUMBER(Ergebniseingabe!$BH$26:$BH$31)))=1,SUMPRODUCT((Ergebniseingabe!$AJ$26:$AJ$31=D45)*(Ergebniseingabe!$N$26:$N$31=E45)*(Ergebniseingabe!$BH$26:$BH$31))&amp;":"&amp;SUMPRODUCT((Ergebniseingabe!$AJ$26:$AJ$31=D45)*(Ergebniseingabe!$N$26:$N$31=E45)*(Ergebniseingabe!$BE$26:$BE$31)),"")</f>
      </c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6"/>
      <c r="BZ45" s="76"/>
      <c r="CA45" s="76"/>
      <c r="CB45" s="76"/>
      <c r="CC45" s="76"/>
      <c r="CD45" s="76"/>
      <c r="CE45" s="76"/>
    </row>
    <row r="46" spans="3:83" s="74" customFormat="1" ht="12.75">
      <c r="C46" s="74" t="e">
        <f t="shared" si="0"/>
        <v>#N/A</v>
      </c>
      <c r="D46" s="74" t="str">
        <f>E14</f>
        <v>SF Neersbroich</v>
      </c>
      <c r="E46" s="74" t="e">
        <f>E16</f>
        <v>#N/A</v>
      </c>
      <c r="F46" s="74" t="e">
        <f>IF(SUMPRODUCT((Ergebniseingabe!$N$26:$N$31=D46)*(Ergebniseingabe!$AJ$26:$AJ$31=E46)*(ISNUMBER(Ergebniseingabe!$BH$26:$BH$31)))=1,SUMPRODUCT((Ergebniseingabe!$N$26:$N$31=D46)*(Ergebniseingabe!$AJ$26:$AJ$31=E46)*(Ergebniseingabe!$BE$26:$BE$31))&amp;":"&amp;SUMPRODUCT((Ergebniseingabe!$N$26:$N$31=D46)*(Ergebniseingabe!$AJ$26:$AJ$31=E46)*(Ergebniseingabe!$BH$26:$BH$31)),"")</f>
        <v>#N/A</v>
      </c>
      <c r="G46" s="74" t="e">
        <f>IF(SUMPRODUCT((Ergebniseingabe!$AJ$26:$AJ$31=D46)*(Ergebniseingabe!$N$26:$N$31=E46)*(ISNUMBER(Ergebniseingabe!$BH$26:$BH$31)))=1,SUMPRODUCT((Ergebniseingabe!$AJ$26:$AJ$31=D46)*(Ergebniseingabe!$N$26:$N$31=E46)*(Ergebniseingabe!$BH$26:$BH$31))&amp;":"&amp;SUMPRODUCT((Ergebniseingabe!$AJ$26:$AJ$31=D46)*(Ergebniseingabe!$N$26:$N$31=E46)*(Ergebniseingabe!$BE$26:$BE$31)),"")</f>
        <v>#N/A</v>
      </c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6"/>
      <c r="BZ46" s="76"/>
      <c r="CA46" s="76"/>
      <c r="CB46" s="76"/>
      <c r="CC46" s="76"/>
      <c r="CD46" s="76"/>
      <c r="CE46" s="76"/>
    </row>
    <row r="47" spans="3:83" s="74" customFormat="1" ht="12.75">
      <c r="C47" s="74" t="e">
        <f t="shared" si="0"/>
        <v>#N/A</v>
      </c>
      <c r="D47" s="74" t="str">
        <f>E14</f>
        <v>SF Neersbroich</v>
      </c>
      <c r="E47" s="74" t="e">
        <f>E17</f>
        <v>#N/A</v>
      </c>
      <c r="F47" s="74" t="e">
        <f>IF(SUMPRODUCT((Ergebniseingabe!$N$26:$N$31=D47)*(Ergebniseingabe!$AJ$26:$AJ$31=E47)*(ISNUMBER(Ergebniseingabe!$BH$26:$BH$31)))=1,SUMPRODUCT((Ergebniseingabe!$N$26:$N$31=D47)*(Ergebniseingabe!$AJ$26:$AJ$31=E47)*(Ergebniseingabe!$BE$26:$BE$31))&amp;":"&amp;SUMPRODUCT((Ergebniseingabe!$N$26:$N$31=D47)*(Ergebniseingabe!$AJ$26:$AJ$31=E47)*(Ergebniseingabe!$BH$26:$BH$31)),"")</f>
        <v>#N/A</v>
      </c>
      <c r="G47" s="74" t="e">
        <f>IF(SUMPRODUCT((Ergebniseingabe!$AJ$26:$AJ$31=D47)*(Ergebniseingabe!$N$26:$N$31=E47)*(ISNUMBER(Ergebniseingabe!$BH$26:$BH$31)))=1,SUMPRODUCT((Ergebniseingabe!$AJ$26:$AJ$31=D47)*(Ergebniseingabe!$N$26:$N$31=E47)*(Ergebniseingabe!$BH$26:$BH$31))&amp;":"&amp;SUMPRODUCT((Ergebniseingabe!$AJ$26:$AJ$31=D47)*(Ergebniseingabe!$N$26:$N$31=E47)*(Ergebniseingabe!$BE$26:$BE$31)),"")</f>
        <v>#N/A</v>
      </c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6"/>
      <c r="BZ47" s="76"/>
      <c r="CA47" s="76"/>
      <c r="CB47" s="76"/>
      <c r="CC47" s="76"/>
      <c r="CD47" s="76"/>
      <c r="CE47" s="76"/>
    </row>
    <row r="48" spans="3:83" s="74" customFormat="1" ht="12.75">
      <c r="C48" s="74" t="e">
        <f t="shared" si="0"/>
        <v>#N/A</v>
      </c>
      <c r="D48" s="74" t="str">
        <f>E15</f>
        <v>DJK Hoisten</v>
      </c>
      <c r="E48" s="74" t="e">
        <f>E16</f>
        <v>#N/A</v>
      </c>
      <c r="F48" s="74" t="e">
        <f>IF(SUMPRODUCT((Ergebniseingabe!$N$26:$N$31=D48)*(Ergebniseingabe!$AJ$26:$AJ$31=E48)*(ISNUMBER(Ergebniseingabe!$BH$26:$BH$31)))=1,SUMPRODUCT((Ergebniseingabe!$N$26:$N$31=D48)*(Ergebniseingabe!$AJ$26:$AJ$31=E48)*(Ergebniseingabe!$BE$26:$BE$31))&amp;":"&amp;SUMPRODUCT((Ergebniseingabe!$N$26:$N$31=D48)*(Ergebniseingabe!$AJ$26:$AJ$31=E48)*(Ergebniseingabe!$BH$26:$BH$31)),"")</f>
        <v>#N/A</v>
      </c>
      <c r="G48" s="74" t="e">
        <f>IF(SUMPRODUCT((Ergebniseingabe!$AJ$26:$AJ$31=D48)*(Ergebniseingabe!$N$26:$N$31=E48)*(ISNUMBER(Ergebniseingabe!$BH$26:$BH$31)))=1,SUMPRODUCT((Ergebniseingabe!$AJ$26:$AJ$31=D48)*(Ergebniseingabe!$N$26:$N$31=E48)*(Ergebniseingabe!$BH$26:$BH$31))&amp;":"&amp;SUMPRODUCT((Ergebniseingabe!$AJ$26:$AJ$31=D48)*(Ergebniseingabe!$N$26:$N$31=E48)*(Ergebniseingabe!$BE$26:$BE$31)),"")</f>
        <v>#N/A</v>
      </c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6"/>
      <c r="BZ48" s="76"/>
      <c r="CA48" s="76"/>
      <c r="CB48" s="76"/>
      <c r="CC48" s="76"/>
      <c r="CD48" s="76"/>
      <c r="CE48" s="76"/>
    </row>
    <row r="49" spans="3:83" s="74" customFormat="1" ht="12.75">
      <c r="C49" s="74" t="e">
        <f t="shared" si="0"/>
        <v>#N/A</v>
      </c>
      <c r="D49" s="74" t="str">
        <f>E15</f>
        <v>DJK Hoisten</v>
      </c>
      <c r="E49" s="74" t="e">
        <f>E17</f>
        <v>#N/A</v>
      </c>
      <c r="F49" s="74" t="e">
        <f>IF(SUMPRODUCT((Ergebniseingabe!$N$26:$N$31=D49)*(Ergebniseingabe!$AJ$26:$AJ$31=E49)*(ISNUMBER(Ergebniseingabe!$BH$26:$BH$31)))=1,SUMPRODUCT((Ergebniseingabe!$N$26:$N$31=D49)*(Ergebniseingabe!$AJ$26:$AJ$31=E49)*(Ergebniseingabe!$BE$26:$BE$31))&amp;":"&amp;SUMPRODUCT((Ergebniseingabe!$N$26:$N$31=D49)*(Ergebniseingabe!$AJ$26:$AJ$31=E49)*(Ergebniseingabe!$BH$26:$BH$31)),"")</f>
        <v>#N/A</v>
      </c>
      <c r="G49" s="74" t="e">
        <f>IF(SUMPRODUCT((Ergebniseingabe!$AJ$26:$AJ$31=D49)*(Ergebniseingabe!$N$26:$N$31=E49)*(ISNUMBER(Ergebniseingabe!$BH$26:$BH$31)))=1,SUMPRODUCT((Ergebniseingabe!$AJ$26:$AJ$31=D49)*(Ergebniseingabe!$N$26:$N$31=E49)*(Ergebniseingabe!$BH$26:$BH$31))&amp;":"&amp;SUMPRODUCT((Ergebniseingabe!$AJ$26:$AJ$31=D49)*(Ergebniseingabe!$N$26:$N$31=E49)*(Ergebniseingabe!$BE$26:$BE$31)),"")</f>
        <v>#N/A</v>
      </c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6"/>
      <c r="BZ49" s="76"/>
      <c r="CA49" s="76"/>
      <c r="CB49" s="76"/>
      <c r="CC49" s="76"/>
      <c r="CD49" s="76"/>
      <c r="CE49" s="76"/>
    </row>
    <row r="50" spans="3:83" s="74" customFormat="1" ht="12.75">
      <c r="C50" s="74" t="e">
        <f t="shared" si="0"/>
        <v>#N/A</v>
      </c>
      <c r="D50" s="74" t="e">
        <f>E16</f>
        <v>#N/A</v>
      </c>
      <c r="E50" s="74" t="e">
        <f>E17</f>
        <v>#N/A</v>
      </c>
      <c r="F50" s="74" t="e">
        <f>IF(SUMPRODUCT((Ergebniseingabe!$N$26:$N$31=D50)*(Ergebniseingabe!$AJ$26:$AJ$31=E50)*(ISNUMBER(Ergebniseingabe!$BH$26:$BH$31)))=1,SUMPRODUCT((Ergebniseingabe!$N$26:$N$31=D50)*(Ergebniseingabe!$AJ$26:$AJ$31=E50)*(Ergebniseingabe!$BE$26:$BE$31))&amp;":"&amp;SUMPRODUCT((Ergebniseingabe!$N$26:$N$31=D50)*(Ergebniseingabe!$AJ$26:$AJ$31=E50)*(Ergebniseingabe!$BH$26:$BH$31)),"")</f>
        <v>#N/A</v>
      </c>
      <c r="G50" s="74" t="e">
        <f>IF(SUMPRODUCT((Ergebniseingabe!$AJ$26:$AJ$31=D50)*(Ergebniseingabe!$N$26:$N$31=E50)*(ISNUMBER(Ergebniseingabe!$BH$26:$BH$31)))=1,SUMPRODUCT((Ergebniseingabe!$AJ$26:$AJ$31=D50)*(Ergebniseingabe!$N$26:$N$31=E50)*(Ergebniseingabe!$BH$26:$BH$31))&amp;":"&amp;SUMPRODUCT((Ergebniseingabe!$AJ$26:$AJ$31=D50)*(Ergebniseingabe!$N$26:$N$31=E50)*(Ergebniseingabe!$BE$26:$BE$31)),"")</f>
        <v>#N/A</v>
      </c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6"/>
      <c r="BZ50" s="76"/>
      <c r="CA50" s="76"/>
      <c r="CB50" s="76"/>
      <c r="CC50" s="76"/>
      <c r="CD50" s="76"/>
      <c r="CE50" s="76"/>
    </row>
    <row r="51" spans="3:83" s="74" customFormat="1" ht="12.75">
      <c r="C51" s="74" t="str">
        <f t="shared" si="0"/>
        <v>SF NeersbroichSV Rosellen 1</v>
      </c>
      <c r="D51" s="74" t="str">
        <f aca="true" t="shared" si="3" ref="D51:D60">E41</f>
        <v>SF Neersbroich</v>
      </c>
      <c r="E51" s="74" t="str">
        <f aca="true" t="shared" si="4" ref="E51:E60">D41</f>
        <v>SV Rosellen 1</v>
      </c>
      <c r="F51" s="74">
        <f>IF(SUMPRODUCT((Ergebniseingabe!$N$26:$N$31=D51)*(Ergebniseingabe!$AJ$26:$AJ$31=E51)*(ISNUMBER(Ergebniseingabe!$BH$26:$BH$31)))=1,SUMPRODUCT((Ergebniseingabe!$N$26:$N$31=D51)*(Ergebniseingabe!$AJ$26:$AJ$31=E51)*(Ergebniseingabe!$BE$26:$BE$31))&amp;":"&amp;SUMPRODUCT((Ergebniseingabe!$N$26:$N$31=D51)*(Ergebniseingabe!$AJ$26:$AJ$31=E51)*(Ergebniseingabe!$BH$26:$BH$31)),"")</f>
      </c>
      <c r="G51" s="74">
        <f>IF(SUMPRODUCT((Ergebniseingabe!$AJ$26:$AJ$31=D51)*(Ergebniseingabe!$N$26:$N$31=E51)*(ISNUMBER(Ergebniseingabe!$BH$26:$BH$31)))=1,SUMPRODUCT((Ergebniseingabe!$AJ$26:$AJ$31=D51)*(Ergebniseingabe!$N$26:$N$31=E51)*(Ergebniseingabe!$BH$26:$BH$31))&amp;":"&amp;SUMPRODUCT((Ergebniseingabe!$AJ$26:$AJ$31=D51)*(Ergebniseingabe!$N$26:$N$31=E51)*(Ergebniseingabe!$BE$26:$BE$31)),"")</f>
      </c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6"/>
      <c r="BZ51" s="76"/>
      <c r="CA51" s="76"/>
      <c r="CB51" s="76"/>
      <c r="CC51" s="76"/>
      <c r="CD51" s="76"/>
      <c r="CE51" s="76"/>
    </row>
    <row r="52" spans="3:83" s="74" customFormat="1" ht="12.75">
      <c r="C52" s="74" t="str">
        <f t="shared" si="0"/>
        <v>DJK HoistenSV Rosellen 1</v>
      </c>
      <c r="D52" s="74" t="str">
        <f t="shared" si="3"/>
        <v>DJK Hoisten</v>
      </c>
      <c r="E52" s="74" t="str">
        <f t="shared" si="4"/>
        <v>SV Rosellen 1</v>
      </c>
      <c r="F52" s="74">
        <f>IF(SUMPRODUCT((Ergebniseingabe!$N$26:$N$31=D52)*(Ergebniseingabe!$AJ$26:$AJ$31=E52)*(ISNUMBER(Ergebniseingabe!$BH$26:$BH$31)))=1,SUMPRODUCT((Ergebniseingabe!$N$26:$N$31=D52)*(Ergebniseingabe!$AJ$26:$AJ$31=E52)*(Ergebniseingabe!$BE$26:$BE$31))&amp;":"&amp;SUMPRODUCT((Ergebniseingabe!$N$26:$N$31=D52)*(Ergebniseingabe!$AJ$26:$AJ$31=E52)*(Ergebniseingabe!$BH$26:$BH$31)),"")</f>
      </c>
      <c r="G52" s="74">
        <f>IF(SUMPRODUCT((Ergebniseingabe!$AJ$26:$AJ$31=D52)*(Ergebniseingabe!$N$26:$N$31=E52)*(ISNUMBER(Ergebniseingabe!$BH$26:$BH$31)))=1,SUMPRODUCT((Ergebniseingabe!$AJ$26:$AJ$31=D52)*(Ergebniseingabe!$N$26:$N$31=E52)*(Ergebniseingabe!$BH$26:$BH$31))&amp;":"&amp;SUMPRODUCT((Ergebniseingabe!$AJ$26:$AJ$31=D52)*(Ergebniseingabe!$N$26:$N$31=E52)*(Ergebniseingabe!$BE$26:$BE$31)),"")</f>
      </c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6"/>
      <c r="BZ52" s="76"/>
      <c r="CA52" s="76"/>
      <c r="CB52" s="76"/>
      <c r="CC52" s="76"/>
      <c r="CD52" s="76"/>
      <c r="CE52" s="76"/>
    </row>
    <row r="53" spans="3:83" s="74" customFormat="1" ht="12.75">
      <c r="C53" s="74" t="e">
        <f t="shared" si="0"/>
        <v>#N/A</v>
      </c>
      <c r="D53" s="74" t="e">
        <f t="shared" si="3"/>
        <v>#N/A</v>
      </c>
      <c r="E53" s="74" t="str">
        <f t="shared" si="4"/>
        <v>SV Rosellen 1</v>
      </c>
      <c r="F53" s="74" t="e">
        <f>IF(SUMPRODUCT((Ergebniseingabe!$N$26:$N$31=D53)*(Ergebniseingabe!$AJ$26:$AJ$31=E53)*(ISNUMBER(Ergebniseingabe!$BH$26:$BH$31)))=1,SUMPRODUCT((Ergebniseingabe!$N$26:$N$31=D53)*(Ergebniseingabe!$AJ$26:$AJ$31=E53)*(Ergebniseingabe!$BE$26:$BE$31))&amp;":"&amp;SUMPRODUCT((Ergebniseingabe!$N$26:$N$31=D53)*(Ergebniseingabe!$AJ$26:$AJ$31=E53)*(Ergebniseingabe!$BH$26:$BH$31)),"")</f>
        <v>#N/A</v>
      </c>
      <c r="G53" s="74" t="e">
        <f>IF(SUMPRODUCT((Ergebniseingabe!$AJ$26:$AJ$31=D53)*(Ergebniseingabe!$N$26:$N$31=E53)*(ISNUMBER(Ergebniseingabe!$BH$26:$BH$31)))=1,SUMPRODUCT((Ergebniseingabe!$AJ$26:$AJ$31=D53)*(Ergebniseingabe!$N$26:$N$31=E53)*(Ergebniseingabe!$BH$26:$BH$31))&amp;":"&amp;SUMPRODUCT((Ergebniseingabe!$AJ$26:$AJ$31=D53)*(Ergebniseingabe!$N$26:$N$31=E53)*(Ergebniseingabe!$BE$26:$BE$31)),"")</f>
        <v>#N/A</v>
      </c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6"/>
      <c r="BZ53" s="76"/>
      <c r="CA53" s="76"/>
      <c r="CB53" s="76"/>
      <c r="CC53" s="76"/>
      <c r="CD53" s="76"/>
      <c r="CE53" s="76"/>
    </row>
    <row r="54" spans="3:83" s="74" customFormat="1" ht="12.75">
      <c r="C54" s="74" t="e">
        <f t="shared" si="0"/>
        <v>#N/A</v>
      </c>
      <c r="D54" s="74" t="e">
        <f t="shared" si="3"/>
        <v>#N/A</v>
      </c>
      <c r="E54" s="74" t="str">
        <f t="shared" si="4"/>
        <v>SV Rosellen 1</v>
      </c>
      <c r="F54" s="74" t="e">
        <f>IF(SUMPRODUCT((Ergebniseingabe!$N$26:$N$31=D54)*(Ergebniseingabe!$AJ$26:$AJ$31=E54)*(ISNUMBER(Ergebniseingabe!$BH$26:$BH$31)))=1,SUMPRODUCT((Ergebniseingabe!$N$26:$N$31=D54)*(Ergebniseingabe!$AJ$26:$AJ$31=E54)*(Ergebniseingabe!$BE$26:$BE$31))&amp;":"&amp;SUMPRODUCT((Ergebniseingabe!$N$26:$N$31=D54)*(Ergebniseingabe!$AJ$26:$AJ$31=E54)*(Ergebniseingabe!$BH$26:$BH$31)),"")</f>
        <v>#N/A</v>
      </c>
      <c r="G54" s="74" t="e">
        <f>IF(SUMPRODUCT((Ergebniseingabe!$AJ$26:$AJ$31=D54)*(Ergebniseingabe!$N$26:$N$31=E54)*(ISNUMBER(Ergebniseingabe!$BH$26:$BH$31)))=1,SUMPRODUCT((Ergebniseingabe!$AJ$26:$AJ$31=D54)*(Ergebniseingabe!$N$26:$N$31=E54)*(Ergebniseingabe!$BH$26:$BH$31))&amp;":"&amp;SUMPRODUCT((Ergebniseingabe!$AJ$26:$AJ$31=D54)*(Ergebniseingabe!$N$26:$N$31=E54)*(Ergebniseingabe!$BE$26:$BE$31)),"")</f>
        <v>#N/A</v>
      </c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6"/>
      <c r="BZ54" s="76"/>
      <c r="CA54" s="76"/>
      <c r="CB54" s="76"/>
      <c r="CC54" s="76"/>
      <c r="CD54" s="76"/>
      <c r="CE54" s="76"/>
    </row>
    <row r="55" spans="3:83" s="74" customFormat="1" ht="12.75">
      <c r="C55" s="74" t="str">
        <f t="shared" si="0"/>
        <v>DJK HoistenSF Neersbroich</v>
      </c>
      <c r="D55" s="74" t="str">
        <f t="shared" si="3"/>
        <v>DJK Hoisten</v>
      </c>
      <c r="E55" s="74" t="str">
        <f t="shared" si="4"/>
        <v>SF Neersbroich</v>
      </c>
      <c r="F55" s="74">
        <f>IF(SUMPRODUCT((Ergebniseingabe!$N$26:$N$31=D55)*(Ergebniseingabe!$AJ$26:$AJ$31=E55)*(ISNUMBER(Ergebniseingabe!$BH$26:$BH$31)))=1,SUMPRODUCT((Ergebniseingabe!$N$26:$N$31=D55)*(Ergebniseingabe!$AJ$26:$AJ$31=E55)*(Ergebniseingabe!$BE$26:$BE$31))&amp;":"&amp;SUMPRODUCT((Ergebniseingabe!$N$26:$N$31=D55)*(Ergebniseingabe!$AJ$26:$AJ$31=E55)*(Ergebniseingabe!$BH$26:$BH$31)),"")</f>
      </c>
      <c r="G55" s="74">
        <f>IF(SUMPRODUCT((Ergebniseingabe!$AJ$26:$AJ$31=D55)*(Ergebniseingabe!$N$26:$N$31=E55)*(ISNUMBER(Ergebniseingabe!$BH$26:$BH$31)))=1,SUMPRODUCT((Ergebniseingabe!$AJ$26:$AJ$31=D55)*(Ergebniseingabe!$N$26:$N$31=E55)*(Ergebniseingabe!$BH$26:$BH$31))&amp;":"&amp;SUMPRODUCT((Ergebniseingabe!$AJ$26:$AJ$31=D55)*(Ergebniseingabe!$N$26:$N$31=E55)*(Ergebniseingabe!$BE$26:$BE$31)),"")</f>
      </c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6"/>
      <c r="BZ55" s="76"/>
      <c r="CA55" s="76"/>
      <c r="CB55" s="76"/>
      <c r="CC55" s="76"/>
      <c r="CD55" s="76"/>
      <c r="CE55" s="76"/>
    </row>
    <row r="56" spans="3:83" s="74" customFormat="1" ht="12.75">
      <c r="C56" s="74" t="e">
        <f t="shared" si="0"/>
        <v>#N/A</v>
      </c>
      <c r="D56" s="74" t="e">
        <f t="shared" si="3"/>
        <v>#N/A</v>
      </c>
      <c r="E56" s="74" t="str">
        <f t="shared" si="4"/>
        <v>SF Neersbroich</v>
      </c>
      <c r="F56" s="74" t="e">
        <f>IF(SUMPRODUCT((Ergebniseingabe!$N$26:$N$31=D56)*(Ergebniseingabe!$AJ$26:$AJ$31=E56)*(ISNUMBER(Ergebniseingabe!$BH$26:$BH$31)))=1,SUMPRODUCT((Ergebniseingabe!$N$26:$N$31=D56)*(Ergebniseingabe!$AJ$26:$AJ$31=E56)*(Ergebniseingabe!$BE$26:$BE$31))&amp;":"&amp;SUMPRODUCT((Ergebniseingabe!$N$26:$N$31=D56)*(Ergebniseingabe!$AJ$26:$AJ$31=E56)*(Ergebniseingabe!$BH$26:$BH$31)),"")</f>
        <v>#N/A</v>
      </c>
      <c r="G56" s="74" t="e">
        <f>IF(SUMPRODUCT((Ergebniseingabe!$AJ$26:$AJ$31=D56)*(Ergebniseingabe!$N$26:$N$31=E56)*(ISNUMBER(Ergebniseingabe!$BH$26:$BH$31)))=1,SUMPRODUCT((Ergebniseingabe!$AJ$26:$AJ$31=D56)*(Ergebniseingabe!$N$26:$N$31=E56)*(Ergebniseingabe!$BH$26:$BH$31))&amp;":"&amp;SUMPRODUCT((Ergebniseingabe!$AJ$26:$AJ$31=D56)*(Ergebniseingabe!$N$26:$N$31=E56)*(Ergebniseingabe!$BE$26:$BE$31)),"")</f>
        <v>#N/A</v>
      </c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6"/>
      <c r="BZ56" s="76"/>
      <c r="CA56" s="76"/>
      <c r="CB56" s="76"/>
      <c r="CC56" s="76"/>
      <c r="CD56" s="76"/>
      <c r="CE56" s="76"/>
    </row>
    <row r="57" spans="3:83" s="74" customFormat="1" ht="12.75">
      <c r="C57" s="74" t="e">
        <f t="shared" si="0"/>
        <v>#N/A</v>
      </c>
      <c r="D57" s="74" t="e">
        <f t="shared" si="3"/>
        <v>#N/A</v>
      </c>
      <c r="E57" s="74" t="str">
        <f t="shared" si="4"/>
        <v>SF Neersbroich</v>
      </c>
      <c r="F57" s="74" t="e">
        <f>IF(SUMPRODUCT((Ergebniseingabe!$N$26:$N$31=D57)*(Ergebniseingabe!$AJ$26:$AJ$31=E57)*(ISNUMBER(Ergebniseingabe!$BH$26:$BH$31)))=1,SUMPRODUCT((Ergebniseingabe!$N$26:$N$31=D57)*(Ergebniseingabe!$AJ$26:$AJ$31=E57)*(Ergebniseingabe!$BE$26:$BE$31))&amp;":"&amp;SUMPRODUCT((Ergebniseingabe!$N$26:$N$31=D57)*(Ergebniseingabe!$AJ$26:$AJ$31=E57)*(Ergebniseingabe!$BH$26:$BH$31)),"")</f>
        <v>#N/A</v>
      </c>
      <c r="G57" s="74" t="e">
        <f>IF(SUMPRODUCT((Ergebniseingabe!$AJ$26:$AJ$31=D57)*(Ergebniseingabe!$N$26:$N$31=E57)*(ISNUMBER(Ergebniseingabe!$BH$26:$BH$31)))=1,SUMPRODUCT((Ergebniseingabe!$AJ$26:$AJ$31=D57)*(Ergebniseingabe!$N$26:$N$31=E57)*(Ergebniseingabe!$BH$26:$BH$31))&amp;":"&amp;SUMPRODUCT((Ergebniseingabe!$AJ$26:$AJ$31=D57)*(Ergebniseingabe!$N$26:$N$31=E57)*(Ergebniseingabe!$BE$26:$BE$31)),"")</f>
        <v>#N/A</v>
      </c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6"/>
      <c r="BZ57" s="76"/>
      <c r="CA57" s="76"/>
      <c r="CB57" s="76"/>
      <c r="CC57" s="76"/>
      <c r="CD57" s="76"/>
      <c r="CE57" s="76"/>
    </row>
    <row r="58" spans="3:83" s="74" customFormat="1" ht="12.75">
      <c r="C58" s="74" t="e">
        <f t="shared" si="0"/>
        <v>#N/A</v>
      </c>
      <c r="D58" s="74" t="e">
        <f t="shared" si="3"/>
        <v>#N/A</v>
      </c>
      <c r="E58" s="74" t="str">
        <f t="shared" si="4"/>
        <v>DJK Hoisten</v>
      </c>
      <c r="F58" s="74" t="e">
        <f>IF(SUMPRODUCT((Ergebniseingabe!$N$26:$N$31=D58)*(Ergebniseingabe!$AJ$26:$AJ$31=E58)*(ISNUMBER(Ergebniseingabe!$BH$26:$BH$31)))=1,SUMPRODUCT((Ergebniseingabe!$N$26:$N$31=D58)*(Ergebniseingabe!$AJ$26:$AJ$31=E58)*(Ergebniseingabe!$BE$26:$BE$31))&amp;":"&amp;SUMPRODUCT((Ergebniseingabe!$N$26:$N$31=D58)*(Ergebniseingabe!$AJ$26:$AJ$31=E58)*(Ergebniseingabe!$BH$26:$BH$31)),"")</f>
        <v>#N/A</v>
      </c>
      <c r="G58" s="74" t="e">
        <f>IF(SUMPRODUCT((Ergebniseingabe!$AJ$26:$AJ$31=D58)*(Ergebniseingabe!$N$26:$N$31=E58)*(ISNUMBER(Ergebniseingabe!$BH$26:$BH$31)))=1,SUMPRODUCT((Ergebniseingabe!$AJ$26:$AJ$31=D58)*(Ergebniseingabe!$N$26:$N$31=E58)*(Ergebniseingabe!$BH$26:$BH$31))&amp;":"&amp;SUMPRODUCT((Ergebniseingabe!$AJ$26:$AJ$31=D58)*(Ergebniseingabe!$N$26:$N$31=E58)*(Ergebniseingabe!$BE$26:$BE$31)),"")</f>
        <v>#N/A</v>
      </c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6"/>
      <c r="BZ58" s="76"/>
      <c r="CA58" s="76"/>
      <c r="CB58" s="76"/>
      <c r="CC58" s="76"/>
      <c r="CD58" s="76"/>
      <c r="CE58" s="76"/>
    </row>
    <row r="59" spans="3:83" s="74" customFormat="1" ht="12.75">
      <c r="C59" s="74" t="e">
        <f t="shared" si="0"/>
        <v>#N/A</v>
      </c>
      <c r="D59" s="74" t="e">
        <f t="shared" si="3"/>
        <v>#N/A</v>
      </c>
      <c r="E59" s="74" t="str">
        <f t="shared" si="4"/>
        <v>DJK Hoisten</v>
      </c>
      <c r="F59" s="74" t="e">
        <f>IF(SUMPRODUCT((Ergebniseingabe!$N$26:$N$31=D59)*(Ergebniseingabe!$AJ$26:$AJ$31=E59)*(ISNUMBER(Ergebniseingabe!$BH$26:$BH$31)))=1,SUMPRODUCT((Ergebniseingabe!$N$26:$N$31=D59)*(Ergebniseingabe!$AJ$26:$AJ$31=E59)*(Ergebniseingabe!$BE$26:$BE$31))&amp;":"&amp;SUMPRODUCT((Ergebniseingabe!$N$26:$N$31=D59)*(Ergebniseingabe!$AJ$26:$AJ$31=E59)*(Ergebniseingabe!$BH$26:$BH$31)),"")</f>
        <v>#N/A</v>
      </c>
      <c r="G59" s="74" t="e">
        <f>IF(SUMPRODUCT((Ergebniseingabe!$AJ$26:$AJ$31=D59)*(Ergebniseingabe!$N$26:$N$31=E59)*(ISNUMBER(Ergebniseingabe!$BH$26:$BH$31)))=1,SUMPRODUCT((Ergebniseingabe!$AJ$26:$AJ$31=D59)*(Ergebniseingabe!$N$26:$N$31=E59)*(Ergebniseingabe!$BH$26:$BH$31))&amp;":"&amp;SUMPRODUCT((Ergebniseingabe!$AJ$26:$AJ$31=D59)*(Ergebniseingabe!$N$26:$N$31=E59)*(Ergebniseingabe!$BE$26:$BE$31)),"")</f>
        <v>#N/A</v>
      </c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6"/>
      <c r="BZ59" s="76"/>
      <c r="CA59" s="76"/>
      <c r="CB59" s="76"/>
      <c r="CC59" s="76"/>
      <c r="CD59" s="76"/>
      <c r="CE59" s="76"/>
    </row>
    <row r="60" spans="3:83" s="74" customFormat="1" ht="12.75">
      <c r="C60" s="74" t="e">
        <f t="shared" si="0"/>
        <v>#N/A</v>
      </c>
      <c r="D60" s="74" t="e">
        <f t="shared" si="3"/>
        <v>#N/A</v>
      </c>
      <c r="E60" s="74" t="e">
        <f t="shared" si="4"/>
        <v>#N/A</v>
      </c>
      <c r="F60" s="74" t="e">
        <f>IF(SUMPRODUCT((Ergebniseingabe!$N$26:$N$31=D60)*(Ergebniseingabe!$AJ$26:$AJ$31=E60)*(ISNUMBER(Ergebniseingabe!$BH$26:$BH$31)))=1,SUMPRODUCT((Ergebniseingabe!$N$26:$N$31=D60)*(Ergebniseingabe!$AJ$26:$AJ$31=E60)*(Ergebniseingabe!$BE$26:$BE$31))&amp;":"&amp;SUMPRODUCT((Ergebniseingabe!$N$26:$N$31=D60)*(Ergebniseingabe!$AJ$26:$AJ$31=E60)*(Ergebniseingabe!$BH$26:$BH$31)),"")</f>
        <v>#N/A</v>
      </c>
      <c r="G60" s="74" t="e">
        <f>IF(SUMPRODUCT((Ergebniseingabe!$AJ$26:$AJ$31=D60)*(Ergebniseingabe!$N$26:$N$31=E60)*(ISNUMBER(Ergebniseingabe!$BH$26:$BH$31)))=1,SUMPRODUCT((Ergebniseingabe!$AJ$26:$AJ$31=D60)*(Ergebniseingabe!$N$26:$N$31=E60)*(Ergebniseingabe!$BH$26:$BH$31))&amp;":"&amp;SUMPRODUCT((Ergebniseingabe!$AJ$26:$AJ$31=D60)*(Ergebniseingabe!$N$26:$N$31=E60)*(Ergebniseingabe!$BE$26:$BE$31)),"")</f>
        <v>#N/A</v>
      </c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6"/>
      <c r="BZ60" s="76"/>
      <c r="CA60" s="76"/>
      <c r="CB60" s="76"/>
      <c r="CC60" s="76"/>
      <c r="CD60" s="76"/>
      <c r="CE60" s="76"/>
    </row>
    <row r="61" spans="61:83" s="74" customFormat="1" ht="12.75"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6"/>
      <c r="BZ61" s="76"/>
      <c r="CA61" s="76"/>
      <c r="CB61" s="76"/>
      <c r="CC61" s="76"/>
      <c r="CD61" s="76"/>
      <c r="CE61" s="76"/>
    </row>
    <row r="62" spans="61:83" s="74" customFormat="1" ht="12.75"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6"/>
      <c r="BZ62" s="76"/>
      <c r="CA62" s="76"/>
      <c r="CB62" s="76"/>
      <c r="CC62" s="76"/>
      <c r="CD62" s="76"/>
      <c r="CE62" s="76"/>
    </row>
    <row r="63" spans="61:83" s="74" customFormat="1" ht="12.75"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6"/>
      <c r="BZ63" s="76"/>
      <c r="CA63" s="76"/>
      <c r="CB63" s="76"/>
      <c r="CC63" s="76"/>
      <c r="CD63" s="76"/>
      <c r="CE63" s="7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Sven Solka</cp:lastModifiedBy>
  <cp:lastPrinted>2011-03-29T18:30:19Z</cp:lastPrinted>
  <dcterms:created xsi:type="dcterms:W3CDTF">2010-02-21T20:17:19Z</dcterms:created>
  <dcterms:modified xsi:type="dcterms:W3CDTF">2016-04-16T04:27:54Z</dcterms:modified>
  <cp:category/>
  <cp:version/>
  <cp:contentType/>
  <cp:contentStatus/>
</cp:coreProperties>
</file>